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ith_perez\Desktop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98" i="1" s="1"/>
  <c r="F103" i="1"/>
  <c r="F99" i="1"/>
  <c r="F237" i="1"/>
  <c r="F186" i="1"/>
  <c r="E228" i="1"/>
  <c r="E219" i="1"/>
  <c r="E206" i="1"/>
  <c r="E186" i="1" s="1"/>
  <c r="E202" i="1"/>
  <c r="E195" i="1"/>
  <c r="E191" i="1"/>
  <c r="E187" i="1"/>
  <c r="E175" i="1"/>
  <c r="E163" i="1"/>
  <c r="E150" i="1"/>
  <c r="E147" i="1"/>
  <c r="E144" i="1"/>
  <c r="E115" i="1"/>
  <c r="E137" i="1"/>
  <c r="E130" i="1"/>
  <c r="E125" i="1"/>
  <c r="E121" i="1"/>
  <c r="E116" i="1"/>
  <c r="E98" i="1"/>
  <c r="E113" i="1"/>
  <c r="E110" i="1"/>
  <c r="E107" i="1"/>
  <c r="E105" i="1"/>
  <c r="E103" i="1"/>
  <c r="E101" i="1"/>
  <c r="E99" i="1"/>
  <c r="E238" i="1"/>
  <c r="F238" i="1"/>
  <c r="E243" i="1"/>
  <c r="F243" i="1"/>
  <c r="E246" i="1"/>
  <c r="F246" i="1"/>
  <c r="E249" i="1"/>
  <c r="F249" i="1"/>
  <c r="E256" i="1"/>
  <c r="F256" i="1"/>
  <c r="E260" i="1"/>
  <c r="E259" i="1" s="1"/>
  <c r="F260" i="1"/>
  <c r="F259" i="1" s="1"/>
  <c r="F206" i="1"/>
  <c r="F219" i="1"/>
  <c r="F228" i="1"/>
  <c r="F202" i="1"/>
  <c r="E154" i="1"/>
  <c r="E83" i="1"/>
  <c r="E75" i="1"/>
  <c r="E70" i="1"/>
  <c r="E91" i="1"/>
  <c r="E33" i="1"/>
  <c r="E39" i="1"/>
  <c r="E42" i="1"/>
  <c r="E45" i="1"/>
  <c r="E53" i="1"/>
  <c r="E57" i="1"/>
  <c r="E60" i="1"/>
  <c r="F15" i="1"/>
  <c r="E15" i="1"/>
  <c r="E22" i="1"/>
  <c r="F28" i="1"/>
  <c r="E28" i="1"/>
  <c r="E237" i="1" l="1"/>
  <c r="F191" i="1"/>
  <c r="F187" i="1"/>
  <c r="F175" i="1"/>
  <c r="F163" i="1"/>
  <c r="F154" i="1"/>
  <c r="F142" i="1"/>
  <c r="E142" i="1"/>
  <c r="F107" i="1"/>
  <c r="F26" i="1" l="1"/>
  <c r="F22" i="1"/>
  <c r="F195" i="1" l="1"/>
  <c r="F33" i="1" l="1"/>
  <c r="F125" i="1"/>
  <c r="F115" i="1" s="1"/>
  <c r="F147" i="1" l="1"/>
  <c r="F150" i="1"/>
  <c r="F144" i="1"/>
  <c r="F141" i="1" s="1"/>
  <c r="F160" i="1" l="1"/>
  <c r="F83" i="1" l="1"/>
  <c r="E160" i="1" l="1"/>
  <c r="E141" i="1" s="1"/>
  <c r="F105" i="1" l="1"/>
  <c r="F101" i="1"/>
  <c r="F91" i="1"/>
  <c r="F79" i="1"/>
  <c r="E79" i="1"/>
  <c r="F75" i="1" l="1"/>
  <c r="F70" i="1"/>
  <c r="F68" i="1"/>
  <c r="E68" i="1"/>
  <c r="E67" i="1" s="1"/>
  <c r="F60" i="1"/>
  <c r="F57" i="1"/>
  <c r="F53" i="1"/>
  <c r="F49" i="1"/>
  <c r="E49" i="1"/>
  <c r="F45" i="1"/>
  <c r="F42" i="1"/>
  <c r="F39" i="1"/>
  <c r="E26" i="1"/>
  <c r="F32" i="1" l="1"/>
  <c r="F67" i="1"/>
  <c r="F13" i="1"/>
  <c r="F262" i="1" s="1"/>
  <c r="E13" i="1"/>
  <c r="E32" i="1"/>
  <c r="E262" i="1" l="1"/>
</calcChain>
</file>

<file path=xl/sharedStrings.xml><?xml version="1.0" encoding="utf-8"?>
<sst xmlns="http://schemas.openxmlformats.org/spreadsheetml/2006/main" count="506" uniqueCount="366">
  <si>
    <t>REPUBLICA DOMINICANA</t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</si>
  <si>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</si>
  <si>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</si>
  <si>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</si>
  <si>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</si>
  <si>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</si>
  <si>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</si>
  <si>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</si>
  <si>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</si>
  <si>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</si>
  <si>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</si>
  <si>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</si>
  <si>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</si>
  <si>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</si>
  <si>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</si>
  <si>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</si>
  <si>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</si>
  <si>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</si>
  <si>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</si>
  <si>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</si>
  <si>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seguridad</t>
    </r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</si>
  <si>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</si>
  <si>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</si>
  <si>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</si>
  <si>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</si>
  <si>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</si>
  <si>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</si>
  <si>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</si>
  <si>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</si>
  <si>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</si>
  <si>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</si>
  <si>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</si>
  <si>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</si>
  <si>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</si>
  <si>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</si>
  <si>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</si>
  <si>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</si>
  <si>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</si>
  <si>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</si>
  <si>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</si>
  <si>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</si>
  <si>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</si>
  <si>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</si>
  <si>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</si>
  <si>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</si>
  <si>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</si>
  <si>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</si>
  <si>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</si>
  <si>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</si>
  <si>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</si>
  <si>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</si>
  <si>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</si>
  <si>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</si>
  <si>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</si>
  <si>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</si>
  <si>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</si>
  <si>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</si>
  <si>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</si>
  <si>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</si>
  <si>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</si>
  <si>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</si>
  <si>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</si>
  <si>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</si>
  <si>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</si>
  <si>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</si>
  <si>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</si>
  <si>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</si>
  <si>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</si>
  <si>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</si>
  <si>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</si>
  <si>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</si>
  <si>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</si>
  <si>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</si>
  <si>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</si>
  <si>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</si>
  <si>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</si>
  <si>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</si>
  <si>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</si>
  <si>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</si>
  <si>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</si>
  <si>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</si>
  <si>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</si>
  <si>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</si>
  <si>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</si>
  <si>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</si>
  <si>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</si>
  <si>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</si>
  <si>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</si>
  <si>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</si>
  <si>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</si>
  <si>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</si>
  <si>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Sistema computacion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</si>
  <si>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</si>
  <si>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</si>
  <si>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</si>
  <si>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</si>
  <si>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</si>
  <si>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</si>
  <si>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</si>
  <si>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</si>
  <si>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</si>
  <si>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</si>
  <si>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</si>
  <si>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</si>
  <si>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</si>
  <si>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</si>
  <si>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</si>
  <si>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</si>
  <si>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</si>
  <si>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</si>
  <si>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</si>
  <si>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</si>
  <si>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</si>
  <si>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</si>
  <si>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</si>
  <si>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</si>
  <si>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</si>
  <si>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</si>
  <si>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</si>
  <si>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</si>
  <si>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</si>
  <si>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</si>
  <si>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</si>
  <si>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</si>
  <si>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</si>
  <si>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</si>
  <si>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</si>
  <si>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</si>
  <si>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</si>
  <si>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</si>
  <si>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</si>
  <si>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</si>
  <si>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</si>
  <si>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</si>
  <si>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</si>
  <si>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</si>
  <si>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</si>
  <si>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</si>
  <si>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</si>
  <si>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</si>
  <si>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</si>
  <si>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</si>
  <si>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</si>
  <si>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</si>
  <si>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</si>
  <si>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</si>
  <si>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</si>
  <si>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</si>
  <si>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</si>
  <si>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</si>
  <si>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</si>
  <si>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</si>
  <si>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</si>
  <si>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</si>
  <si>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</si>
  <si>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t>2.4.2</t>
  </si>
  <si>
    <t>2.4.2.3</t>
  </si>
  <si>
    <t>2.4.2.3.02</t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</si>
  <si>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</si>
  <si>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</si>
  <si>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</si>
  <si>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</si>
  <si>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</si>
  <si>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</si>
  <si>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</si>
  <si>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</si>
  <si>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</si>
  <si>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</si>
  <si>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</si>
  <si>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</si>
  <si>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</si>
  <si>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</si>
  <si>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</si>
  <si>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</si>
  <si>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</si>
  <si>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</si>
  <si>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</si>
  <si>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</si>
  <si>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2.6.4.8.01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</si>
  <si>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</si>
  <si>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</si>
  <si>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</si>
  <si>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</si>
  <si>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</si>
  <si>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</si>
  <si>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</si>
  <si>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</si>
  <si>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</si>
  <si>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</si>
  <si>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</si>
  <si>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</si>
  <si>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</si>
  <si>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</si>
  <si>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</si>
  <si>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</si>
  <si>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</si>
  <si>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</si>
  <si>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</si>
  <si>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</si>
  <si>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</si>
  <si>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</si>
  <si>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</si>
  <si>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</si>
  <si>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</si>
  <si>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</si>
  <si>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</si>
  <si>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</si>
  <si>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</si>
  <si>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</si>
  <si>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</si>
  <si>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</si>
  <si>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</si>
  <si>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</si>
  <si>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</si>
  <si>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</si>
  <si>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</si>
  <si>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</si>
  <si>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</si>
  <si>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</si>
  <si>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</si>
  <si>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eklevacion</t>
    </r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</si>
  <si>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</si>
  <si>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</si>
  <si>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</si>
  <si>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</si>
  <si>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</si>
  <si>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</si>
  <si>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</si>
  <si>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</si>
  <si>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</si>
  <si>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</si>
  <si>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</si>
  <si>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</si>
  <si>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</si>
  <si>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</si>
  <si>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</si>
  <si>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</si>
  <si>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</si>
  <si>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</si>
  <si>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</si>
  <si>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</si>
  <si>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</si>
  <si>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</si>
  <si>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</si>
  <si>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</si>
  <si>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</si>
  <si>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</si>
  <si>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</si>
  <si>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</si>
  <si>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</si>
  <si>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vidrio</t>
    </r>
  </si>
  <si>
    <t>2.3.6.2.02</t>
  </si>
  <si>
    <t>Productos de loza</t>
  </si>
  <si>
    <t>2.3.6.2.03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</si>
  <si>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porcelana</t>
    </r>
  </si>
  <si>
    <t>2.3.6.3.01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</si>
  <si>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ferrosos</t>
    </r>
  </si>
  <si>
    <t>2.3.6.3.04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</si>
  <si>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</si>
  <si>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</si>
  <si>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</si>
  <si>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</si>
  <si>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</si>
  <si>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</si>
  <si>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</si>
  <si>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</si>
  <si>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</si>
  <si>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</si>
  <si>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</si>
  <si>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</si>
  <si>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</si>
  <si>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</si>
  <si>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</si>
  <si>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</si>
  <si>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</si>
  <si>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</si>
  <si>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</si>
  <si>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</si>
  <si>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</si>
  <si>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</si>
  <si>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</si>
  <si>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</si>
  <si>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</si>
  <si>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</si>
  <si>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</si>
  <si>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</si>
  <si>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</si>
  <si>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</si>
  <si>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</si>
  <si>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</si>
  <si>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</si>
  <si>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</si>
  <si>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</si>
  <si>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</si>
  <si>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</si>
  <si>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</si>
  <si>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</si>
  <si>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</si>
  <si>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</si>
  <si>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</si>
  <si>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</si>
  <si>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</si>
  <si>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</si>
  <si>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</si>
  <si>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</si>
  <si>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</si>
  <si>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</si>
  <si>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</si>
  <si>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</si>
  <si>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</si>
  <si>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</si>
  <si>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</si>
  <si>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</si>
  <si>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</si>
  <si>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</si>
  <si>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</si>
  <si>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</si>
  <si>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</si>
  <si>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</si>
  <si>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</si>
  <si>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Alquileres de equipos educacional</t>
  </si>
  <si>
    <t xml:space="preserve">Mantenimientos de Sanitarios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</si>
  <si>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</si>
  <si>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</si>
  <si>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</si>
  <si>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</si>
  <si>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</si>
  <si>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</si>
  <si>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</si>
  <si>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</si>
  <si>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2.3.6.1.05</t>
  </si>
  <si>
    <t>Productos de Arcilla</t>
  </si>
  <si>
    <t>Productos abrasivos</t>
  </si>
  <si>
    <t>2.1.2.2.02</t>
  </si>
  <si>
    <t>Compensacion por Horas Extraordinarias</t>
  </si>
  <si>
    <t>PRESUPUESTO VIGENTE AL 30/11/2017</t>
  </si>
  <si>
    <t>2.2.7.2.07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</si>
  <si>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produccion</t>
    </r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</si>
  <si>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</si>
  <si>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desmonte e instalacion</t>
    </r>
  </si>
  <si>
    <t>Presupuesto Vigente y Ejecutado al 31 de Enero 2018</t>
  </si>
  <si>
    <t xml:space="preserve"> </t>
  </si>
  <si>
    <t>2.1.1.3.01</t>
  </si>
  <si>
    <t>Sueldos al personal tramite de pensiones</t>
  </si>
  <si>
    <t>PRESUPUESTO EJECUTADO AL 31/01/2018</t>
  </si>
  <si>
    <t>peaje</t>
  </si>
  <si>
    <t>2.2.8.9.04</t>
  </si>
  <si>
    <t>Otros gastos por indennizacion</t>
  </si>
  <si>
    <t>Pinturas, lacas, barnices, diluyentes y absorbentes para</t>
  </si>
  <si>
    <t>Otros productos químicos y conexos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</si>
  <si>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5152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</si>
  <si>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 5155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</si>
  <si>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5207</t>
    </r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</si>
  <si>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5218</t>
    </r>
  </si>
  <si>
    <t>2.6.2.2.01</t>
  </si>
  <si>
    <t>Aparactos Deportivos</t>
  </si>
  <si>
    <t>Carrocerías y remolques</t>
  </si>
  <si>
    <t>Maquinaria y equipo industrial</t>
  </si>
  <si>
    <t>Equipo de comunicación, telecomunicaciones y señalamiento</t>
  </si>
  <si>
    <t>Equipo de generación eléctrica, aparatos y accesorios eléctricos</t>
  </si>
  <si>
    <t>otros equipos</t>
  </si>
  <si>
    <t>BINES INTANGIBLES</t>
  </si>
  <si>
    <t>Textos de enseñanza</t>
  </si>
  <si>
    <t>Especies timbrados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</si>
  <si>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Fomento a las Exportaciones”</t>
    </r>
  </si>
  <si>
    <t>EJECUCION PRESUPUESTARIA,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</si>
</sst>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4" fontId="5" fillId="4" borderId="5" xfId="0" applyNumberFormat="1" applyFont="1" applyFill="1" applyBorder="1" applyAlignment="1">
      <alignment vertical="top"/>
    </xf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" fillId="4" borderId="9" xfId="0" applyFont="1" applyFill="1" applyBorder="1"/>
    <xf numFmtId="0" fontId="0" fillId="2" borderId="7" xfId="0" applyFill="1" applyBorder="1"/>
    <xf numFmtId="0" fontId="0" fillId="2" borderId="11" xfId="0" applyFill="1" applyBorder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3"/>
  <sheetViews>
    <sheetView tabSelected="1" topLeftCell="A5" zoomScaleNormal="100" workbookViewId="0">
      <selection activeCell="A9" sqref="A9:F9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28515625" customWidth="1"/>
    <col min="6" max="6" width="22.5703125" customWidth="1"/>
  </cols>
  <sheetData>
    <row r="4" spans="1:7" x14ac:dyDescent="0.25">
      <c r="A4" s="70"/>
      <c r="B4" s="70"/>
      <c r="C4" s="70"/>
      <c r="D4" s="70"/>
      <c r="E4" s="70"/>
      <c r="F4" s="70"/>
    </row>
    <row r="5" spans="1:7" x14ac:dyDescent="0.25">
      <c r="A5" s="38"/>
      <c r="B5" s="38"/>
      <c r="C5" s="38"/>
      <c r="D5" s="38"/>
      <c r="E5" s="38"/>
      <c r="F5" s="38"/>
    </row>
    <row r="6" spans="1:7" x14ac:dyDescent="0.25">
      <c r="A6" s="72" t="s">
        <v>0</v>
      </c>
      <c r="B6" s="72"/>
      <c r="C6" s="72"/>
      <c r="D6" s="72"/>
      <c r="E6" s="72"/>
      <c r="F6" s="72"/>
    </row>
    <row r="7" spans="1:7" x14ac:dyDescent="0.25">
      <c r="A7" s="71" t="s">
        <v>364</v>
      </c>
      <c r="B7" s="71"/>
      <c r="C7" s="71"/>
      <c r="D7" s="71"/>
      <c r="E7" s="71"/>
      <c r="F7" s="71"/>
    </row>
    <row r="8" spans="1:7" x14ac:dyDescent="0.25">
      <c r="A8" s="71" t="s">
        <v>365</v>
      </c>
      <c r="B8" s="71"/>
      <c r="C8" s="71"/>
      <c r="D8" s="71"/>
      <c r="E8" s="71"/>
      <c r="F8" s="71"/>
      <c r="G8" t="s">
        <v>341</v>
      </c>
    </row>
    <row r="9" spans="1:7" ht="15.75" x14ac:dyDescent="0.25">
      <c r="A9" s="73" t="s">
        <v>340</v>
      </c>
      <c r="B9" s="73"/>
      <c r="C9" s="73"/>
      <c r="D9" s="73"/>
      <c r="E9" s="73"/>
      <c r="F9" s="73"/>
    </row>
    <row r="10" spans="1:7" ht="15.75" thickBot="1" x14ac:dyDescent="0.3">
      <c r="A10" s="71" t="s">
        <v>5</v>
      </c>
      <c r="B10" s="71"/>
      <c r="C10" s="71"/>
      <c r="D10" s="71"/>
      <c r="E10" s="71"/>
      <c r="F10" s="71"/>
    </row>
    <row r="11" spans="1:7" ht="45.75" thickBot="1" x14ac:dyDescent="0.3">
      <c r="A11" s="1" t="s">
        <v>1</v>
      </c>
      <c r="B11" s="2" t="s">
        <v>2</v>
      </c>
      <c r="C11" s="2" t="s">
        <v>3</v>
      </c>
      <c r="D11" s="3" t="s">
        <v>4</v>
      </c>
      <c r="E11" s="3" t="s">
        <v>335</v>
      </c>
      <c r="F11" s="4" t="s">
        <v>344</v>
      </c>
    </row>
    <row r="12" spans="1:7" x14ac:dyDescent="0.25">
      <c r="A12" s="13"/>
      <c r="B12" s="13"/>
      <c r="C12" s="13"/>
      <c r="D12" s="23"/>
      <c r="E12" s="28"/>
      <c r="F12" s="5"/>
    </row>
    <row r="13" spans="1:7" x14ac:dyDescent="0.25">
      <c r="A13" s="14">
        <v>2.1</v>
      </c>
      <c r="B13" s="14"/>
      <c r="C13" s="19"/>
      <c r="D13" s="34" t="s">
        <v>6</v>
      </c>
      <c r="E13" s="36">
        <f>+E15+E22+E26+E28</f>
        <v>630816066</v>
      </c>
      <c r="F13" s="37">
        <f>+F15+F22+F26+F28</f>
        <v>45467978.479999997</v>
      </c>
      <c r="G13" s="54"/>
    </row>
    <row r="14" spans="1:7" x14ac:dyDescent="0.25">
      <c r="A14" s="15"/>
      <c r="B14" s="15"/>
      <c r="C14" s="16"/>
      <c r="D14" s="16"/>
      <c r="E14" s="29"/>
      <c r="F14" s="6"/>
      <c r="G14" s="54"/>
    </row>
    <row r="15" spans="1:7" x14ac:dyDescent="0.25">
      <c r="A15" s="15"/>
      <c r="B15" s="15" t="s">
        <v>7</v>
      </c>
      <c r="C15" s="16"/>
      <c r="D15" s="42" t="s">
        <v>8</v>
      </c>
      <c r="E15" s="56">
        <f>+E16+E17+E18+E19+E21</f>
        <v>506364013</v>
      </c>
      <c r="F15" s="57">
        <f>+F16+F17+F21</f>
        <v>37926944.899999999</v>
      </c>
      <c r="G15" s="54"/>
    </row>
    <row r="16" spans="1:7" x14ac:dyDescent="0.25">
      <c r="A16" s="15"/>
      <c r="B16" s="15"/>
      <c r="C16" s="20" t="s">
        <v>9</v>
      </c>
      <c r="D16" s="24" t="s">
        <v>18</v>
      </c>
      <c r="E16" s="31">
        <v>458652013</v>
      </c>
      <c r="F16" s="8">
        <v>37750944.899999999</v>
      </c>
      <c r="G16" s="54"/>
    </row>
    <row r="17" spans="1:7" ht="24" x14ac:dyDescent="0.25">
      <c r="A17" s="15"/>
      <c r="B17" s="15"/>
      <c r="C17" s="20" t="s">
        <v>10</v>
      </c>
      <c r="D17" s="24" t="s">
        <v>11</v>
      </c>
      <c r="E17" s="31">
        <v>2112000</v>
      </c>
      <c r="F17" s="8">
        <v>176000</v>
      </c>
      <c r="G17" s="54"/>
    </row>
    <row r="18" spans="1:7" ht="24" x14ac:dyDescent="0.25">
      <c r="A18" s="15"/>
      <c r="B18" s="15"/>
      <c r="C18" s="20" t="s">
        <v>342</v>
      </c>
      <c r="D18" s="24" t="s">
        <v>343</v>
      </c>
      <c r="E18" s="31">
        <v>3600000</v>
      </c>
      <c r="F18" s="8"/>
      <c r="G18" s="54"/>
    </row>
    <row r="19" spans="1:7" x14ac:dyDescent="0.25">
      <c r="A19" s="15"/>
      <c r="B19" s="15"/>
      <c r="C19" s="20" t="s">
        <v>12</v>
      </c>
      <c r="D19" s="24" t="s">
        <v>13</v>
      </c>
      <c r="E19" s="31">
        <v>40000000</v>
      </c>
      <c r="F19" s="8"/>
      <c r="G19" s="54"/>
    </row>
    <row r="20" spans="1:7" x14ac:dyDescent="0.25">
      <c r="A20" s="15"/>
      <c r="B20" s="15"/>
      <c r="C20" s="20" t="s">
        <v>14</v>
      </c>
      <c r="D20" s="24" t="s">
        <v>15</v>
      </c>
      <c r="E20" s="31"/>
      <c r="F20" s="8"/>
      <c r="G20" s="54"/>
    </row>
    <row r="21" spans="1:7" x14ac:dyDescent="0.25">
      <c r="A21" s="15"/>
      <c r="B21" s="15"/>
      <c r="C21" s="20" t="s">
        <v>16</v>
      </c>
      <c r="D21" s="24" t="s">
        <v>17</v>
      </c>
      <c r="E21" s="31">
        <v>2000000</v>
      </c>
      <c r="F21" s="8"/>
      <c r="G21" s="54"/>
    </row>
    <row r="22" spans="1:7" x14ac:dyDescent="0.25">
      <c r="A22" s="15"/>
      <c r="B22" s="15" t="s">
        <v>23</v>
      </c>
      <c r="C22" s="16"/>
      <c r="D22" s="42" t="s">
        <v>24</v>
      </c>
      <c r="E22" s="56">
        <f>+E24+E25</f>
        <v>39320000</v>
      </c>
      <c r="F22" s="57">
        <f>+F23+F24+F25</f>
        <v>1860000</v>
      </c>
      <c r="G22" s="54"/>
    </row>
    <row r="23" spans="1:7" x14ac:dyDescent="0.25">
      <c r="A23" s="15"/>
      <c r="B23" s="15"/>
      <c r="C23" s="20" t="s">
        <v>333</v>
      </c>
      <c r="D23" s="20" t="s">
        <v>334</v>
      </c>
      <c r="E23" s="31"/>
      <c r="F23" s="55"/>
      <c r="G23" s="54"/>
    </row>
    <row r="24" spans="1:7" x14ac:dyDescent="0.25">
      <c r="A24" s="15"/>
      <c r="B24" s="15"/>
      <c r="C24" s="20" t="s">
        <v>19</v>
      </c>
      <c r="D24" s="20" t="s">
        <v>20</v>
      </c>
      <c r="E24" s="31">
        <v>22320000</v>
      </c>
      <c r="F24" s="55">
        <v>1860000</v>
      </c>
    </row>
    <row r="25" spans="1:7" x14ac:dyDescent="0.25">
      <c r="A25" s="15"/>
      <c r="B25" s="15"/>
      <c r="C25" s="20" t="s">
        <v>21</v>
      </c>
      <c r="D25" s="24" t="s">
        <v>22</v>
      </c>
      <c r="E25" s="31">
        <v>17000000</v>
      </c>
      <c r="F25" s="55"/>
    </row>
    <row r="26" spans="1:7" x14ac:dyDescent="0.25">
      <c r="A26" s="15"/>
      <c r="B26" s="15" t="s">
        <v>27</v>
      </c>
      <c r="C26" s="16"/>
      <c r="D26" s="42" t="s">
        <v>28</v>
      </c>
      <c r="E26" s="56">
        <f>+E27</f>
        <v>6500000</v>
      </c>
      <c r="F26" s="57">
        <f>+F27</f>
        <v>0</v>
      </c>
    </row>
    <row r="27" spans="1:7" x14ac:dyDescent="0.25">
      <c r="A27" s="15"/>
      <c r="B27" s="15"/>
      <c r="C27" s="20" t="s">
        <v>25</v>
      </c>
      <c r="D27" s="24" t="s">
        <v>26</v>
      </c>
      <c r="E27" s="31">
        <v>6500000</v>
      </c>
      <c r="F27" s="55"/>
    </row>
    <row r="28" spans="1:7" x14ac:dyDescent="0.25">
      <c r="A28" s="15"/>
      <c r="B28" s="15" t="s">
        <v>35</v>
      </c>
      <c r="C28" s="16"/>
      <c r="D28" s="42" t="s">
        <v>36</v>
      </c>
      <c r="E28" s="56">
        <f>+E29+E30+E31</f>
        <v>78632053</v>
      </c>
      <c r="F28" s="57">
        <f>+F29+F30+F31</f>
        <v>5681033.5799999991</v>
      </c>
    </row>
    <row r="29" spans="1:7" x14ac:dyDescent="0.25">
      <c r="A29" s="15"/>
      <c r="B29" s="15"/>
      <c r="C29" s="20" t="s">
        <v>29</v>
      </c>
      <c r="D29" s="24" t="s">
        <v>30</v>
      </c>
      <c r="E29" s="31">
        <v>39719867</v>
      </c>
      <c r="F29" s="55">
        <v>2626550.35</v>
      </c>
    </row>
    <row r="30" spans="1:7" x14ac:dyDescent="0.25">
      <c r="A30" s="15"/>
      <c r="B30" s="15"/>
      <c r="C30" s="20" t="s">
        <v>31</v>
      </c>
      <c r="D30" s="24" t="s">
        <v>32</v>
      </c>
      <c r="E30" s="31">
        <v>33734686</v>
      </c>
      <c r="F30" s="55">
        <v>2688306.01</v>
      </c>
    </row>
    <row r="31" spans="1:7" ht="24" x14ac:dyDescent="0.25">
      <c r="A31" s="15"/>
      <c r="B31" s="15"/>
      <c r="C31" s="20" t="s">
        <v>33</v>
      </c>
      <c r="D31" s="24" t="s">
        <v>34</v>
      </c>
      <c r="E31" s="29">
        <v>5177500</v>
      </c>
      <c r="F31" s="8">
        <v>366177.22</v>
      </c>
    </row>
    <row r="32" spans="1:7" ht="15.75" x14ac:dyDescent="0.3">
      <c r="A32" s="14">
        <v>2.2000000000000002</v>
      </c>
      <c r="B32" s="14"/>
      <c r="C32" s="19"/>
      <c r="D32" s="25" t="s">
        <v>38</v>
      </c>
      <c r="E32" s="36">
        <f>+E33+E39+E42+E45+E49+E53+E57+E60</f>
        <v>87553074</v>
      </c>
      <c r="F32" s="37">
        <f>+F33+F39+F42+F45+F49+F53+F57+F60</f>
        <v>2586236.02</v>
      </c>
    </row>
    <row r="33" spans="1:6" x14ac:dyDescent="0.25">
      <c r="A33" s="15"/>
      <c r="B33" s="15" t="s">
        <v>37</v>
      </c>
      <c r="C33" s="16"/>
      <c r="D33" s="42" t="s">
        <v>39</v>
      </c>
      <c r="E33" s="56">
        <f>+E34+E35+E36+E37+E38</f>
        <v>25866227</v>
      </c>
      <c r="F33" s="57">
        <f>+F38+F37+F36+F35+F34</f>
        <v>2049940.5</v>
      </c>
    </row>
    <row r="34" spans="1:6" x14ac:dyDescent="0.25">
      <c r="A34" s="15"/>
      <c r="B34" s="15"/>
      <c r="C34" s="20" t="s">
        <v>40</v>
      </c>
      <c r="D34" s="24" t="s">
        <v>41</v>
      </c>
      <c r="E34" s="31">
        <v>11220000</v>
      </c>
      <c r="F34" s="55">
        <v>976377.68</v>
      </c>
    </row>
    <row r="35" spans="1:6" ht="24" x14ac:dyDescent="0.25">
      <c r="A35" s="15"/>
      <c r="B35" s="15"/>
      <c r="C35" s="20" t="s">
        <v>42</v>
      </c>
      <c r="D35" s="24" t="s">
        <v>43</v>
      </c>
      <c r="E35" s="31">
        <v>1080000</v>
      </c>
      <c r="F35" s="55">
        <v>23666.46</v>
      </c>
    </row>
    <row r="36" spans="1:6" x14ac:dyDescent="0.25">
      <c r="A36" s="15"/>
      <c r="B36" s="15"/>
      <c r="C36" s="20" t="s">
        <v>44</v>
      </c>
      <c r="D36" s="24" t="s">
        <v>45</v>
      </c>
      <c r="E36" s="31">
        <v>13200000</v>
      </c>
      <c r="F36" s="55">
        <v>1013905.36</v>
      </c>
    </row>
    <row r="37" spans="1:6" x14ac:dyDescent="0.25">
      <c r="A37" s="15"/>
      <c r="B37" s="15"/>
      <c r="C37" s="20" t="s">
        <v>46</v>
      </c>
      <c r="D37" s="24" t="s">
        <v>47</v>
      </c>
      <c r="E37" s="31">
        <v>240000</v>
      </c>
      <c r="F37" s="55">
        <v>17102</v>
      </c>
    </row>
    <row r="38" spans="1:6" x14ac:dyDescent="0.25">
      <c r="A38" s="15"/>
      <c r="B38" s="15"/>
      <c r="C38" s="20" t="s">
        <v>48</v>
      </c>
      <c r="D38" s="24" t="s">
        <v>49</v>
      </c>
      <c r="E38" s="31">
        <v>126227</v>
      </c>
      <c r="F38" s="55">
        <v>18889</v>
      </c>
    </row>
    <row r="39" spans="1:6" x14ac:dyDescent="0.25">
      <c r="A39" s="15"/>
      <c r="B39" s="15" t="s">
        <v>54</v>
      </c>
      <c r="C39" s="16"/>
      <c r="D39" s="42" t="s">
        <v>183</v>
      </c>
      <c r="E39" s="56">
        <f>+E40+E41</f>
        <v>6301700</v>
      </c>
      <c r="F39" s="57">
        <f>+F41+F40</f>
        <v>0</v>
      </c>
    </row>
    <row r="40" spans="1:6" x14ac:dyDescent="0.25">
      <c r="A40" s="15"/>
      <c r="B40" s="15"/>
      <c r="C40" s="20" t="s">
        <v>50</v>
      </c>
      <c r="D40" s="24" t="s">
        <v>51</v>
      </c>
      <c r="E40" s="31">
        <v>4175000</v>
      </c>
      <c r="F40" s="55"/>
    </row>
    <row r="41" spans="1:6" x14ac:dyDescent="0.25">
      <c r="A41" s="15"/>
      <c r="B41" s="15"/>
      <c r="C41" s="20" t="s">
        <v>52</v>
      </c>
      <c r="D41" s="24" t="s">
        <v>53</v>
      </c>
      <c r="E41" s="31">
        <v>2126700</v>
      </c>
      <c r="F41" s="55"/>
    </row>
    <row r="42" spans="1:6" x14ac:dyDescent="0.25">
      <c r="A42" s="15"/>
      <c r="B42" s="15" t="s">
        <v>59</v>
      </c>
      <c r="C42" s="16"/>
      <c r="D42" s="42" t="s">
        <v>184</v>
      </c>
      <c r="E42" s="56">
        <f>+E43+E44</f>
        <v>4669734</v>
      </c>
      <c r="F42" s="57">
        <f>+F44+F43</f>
        <v>0</v>
      </c>
    </row>
    <row r="43" spans="1:6" x14ac:dyDescent="0.25">
      <c r="A43" s="15"/>
      <c r="B43" s="15"/>
      <c r="C43" s="20" t="s">
        <v>55</v>
      </c>
      <c r="D43" s="24" t="s">
        <v>56</v>
      </c>
      <c r="E43" s="29">
        <v>3455000</v>
      </c>
      <c r="F43" s="8"/>
    </row>
    <row r="44" spans="1:6" x14ac:dyDescent="0.25">
      <c r="A44" s="15"/>
      <c r="B44" s="15"/>
      <c r="C44" s="20" t="s">
        <v>57</v>
      </c>
      <c r="D44" s="24" t="s">
        <v>58</v>
      </c>
      <c r="E44" s="29">
        <v>1214734</v>
      </c>
      <c r="F44" s="8"/>
    </row>
    <row r="45" spans="1:6" x14ac:dyDescent="0.25">
      <c r="A45" s="15"/>
      <c r="B45" s="15" t="s">
        <v>60</v>
      </c>
      <c r="C45" s="16"/>
      <c r="D45" s="42" t="s">
        <v>185</v>
      </c>
      <c r="E45" s="56">
        <f>+E46+E47+E48</f>
        <v>847100</v>
      </c>
      <c r="F45" s="57">
        <f>+F47+F46</f>
        <v>0</v>
      </c>
    </row>
    <row r="46" spans="1:6" x14ac:dyDescent="0.25">
      <c r="A46" s="15"/>
      <c r="B46" s="15"/>
      <c r="C46" s="20" t="s">
        <v>61</v>
      </c>
      <c r="D46" s="24" t="s">
        <v>62</v>
      </c>
      <c r="E46" s="31">
        <v>619100</v>
      </c>
      <c r="F46" s="55"/>
    </row>
    <row r="47" spans="1:6" x14ac:dyDescent="0.25">
      <c r="A47" s="15"/>
      <c r="B47" s="15"/>
      <c r="C47" s="20" t="s">
        <v>63</v>
      </c>
      <c r="D47" s="24" t="s">
        <v>64</v>
      </c>
      <c r="E47" s="31">
        <v>217000</v>
      </c>
      <c r="F47" s="58"/>
    </row>
    <row r="48" spans="1:6" x14ac:dyDescent="0.25">
      <c r="A48" s="15"/>
      <c r="B48" s="15"/>
      <c r="C48" s="20" t="s">
        <v>206</v>
      </c>
      <c r="D48" s="24" t="s">
        <v>345</v>
      </c>
      <c r="E48" s="31">
        <v>11000</v>
      </c>
      <c r="F48" s="58"/>
    </row>
    <row r="49" spans="1:7" x14ac:dyDescent="0.25">
      <c r="A49" s="15"/>
      <c r="B49" s="15" t="s">
        <v>65</v>
      </c>
      <c r="C49" s="16"/>
      <c r="D49" s="42" t="s">
        <v>186</v>
      </c>
      <c r="E49" s="56">
        <f>+E52+E51+E50</f>
        <v>12000000</v>
      </c>
      <c r="F49" s="57">
        <f>+F52+F51+F50</f>
        <v>536295.52</v>
      </c>
    </row>
    <row r="50" spans="1:7" ht="24" x14ac:dyDescent="0.25">
      <c r="A50" s="15"/>
      <c r="B50" s="15"/>
      <c r="C50" s="20" t="s">
        <v>66</v>
      </c>
      <c r="D50" s="24" t="s">
        <v>67</v>
      </c>
      <c r="E50" s="31">
        <v>12000000</v>
      </c>
      <c r="F50" s="55">
        <v>536295.52</v>
      </c>
    </row>
    <row r="51" spans="1:7" ht="24" x14ac:dyDescent="0.25">
      <c r="A51" s="15"/>
      <c r="B51" s="15"/>
      <c r="C51" s="20" t="s">
        <v>68</v>
      </c>
      <c r="D51" s="24" t="s">
        <v>69</v>
      </c>
      <c r="E51" s="31"/>
      <c r="F51" s="58"/>
    </row>
    <row r="52" spans="1:7" x14ac:dyDescent="0.25">
      <c r="A52" s="15"/>
      <c r="B52" s="15"/>
      <c r="C52" s="20" t="s">
        <v>70</v>
      </c>
      <c r="D52" s="24" t="s">
        <v>71</v>
      </c>
      <c r="E52" s="31"/>
      <c r="F52" s="58"/>
    </row>
    <row r="53" spans="1:7" x14ac:dyDescent="0.25">
      <c r="A53" s="15"/>
      <c r="B53" s="15" t="s">
        <v>78</v>
      </c>
      <c r="C53" s="16"/>
      <c r="D53" s="42" t="s">
        <v>187</v>
      </c>
      <c r="E53" s="56">
        <f>+E54+E55+E56</f>
        <v>10616270</v>
      </c>
      <c r="F53" s="57">
        <f>+F56+F55+F54</f>
        <v>0</v>
      </c>
    </row>
    <row r="54" spans="1:7" x14ac:dyDescent="0.25">
      <c r="A54" s="15"/>
      <c r="B54" s="15"/>
      <c r="C54" s="20" t="s">
        <v>72</v>
      </c>
      <c r="D54" s="20" t="s">
        <v>73</v>
      </c>
      <c r="E54" s="31">
        <v>1822070</v>
      </c>
      <c r="F54" s="55"/>
    </row>
    <row r="55" spans="1:7" x14ac:dyDescent="0.25">
      <c r="A55" s="15"/>
      <c r="B55" s="15"/>
      <c r="C55" s="20" t="s">
        <v>74</v>
      </c>
      <c r="D55" s="24" t="s">
        <v>75</v>
      </c>
      <c r="E55" s="29">
        <v>5500000</v>
      </c>
      <c r="F55" s="8"/>
    </row>
    <row r="56" spans="1:7" x14ac:dyDescent="0.25">
      <c r="A56" s="15"/>
      <c r="B56" s="15"/>
      <c r="C56" s="20" t="s">
        <v>76</v>
      </c>
      <c r="D56" s="24" t="s">
        <v>77</v>
      </c>
      <c r="E56" s="29">
        <v>3294200</v>
      </c>
      <c r="F56" s="8"/>
    </row>
    <row r="57" spans="1:7" x14ac:dyDescent="0.25">
      <c r="A57" s="15"/>
      <c r="B57" s="15" t="s">
        <v>83</v>
      </c>
      <c r="C57" s="16"/>
      <c r="D57" s="42" t="s">
        <v>188</v>
      </c>
      <c r="E57" s="56">
        <f>+E58+E59</f>
        <v>8366855</v>
      </c>
      <c r="F57" s="57">
        <f>+F59+F58</f>
        <v>0</v>
      </c>
      <c r="G57" s="59"/>
    </row>
    <row r="58" spans="1:7" ht="24" x14ac:dyDescent="0.25">
      <c r="A58" s="15"/>
      <c r="B58" s="15"/>
      <c r="C58" s="20" t="s">
        <v>79</v>
      </c>
      <c r="D58" s="24" t="s">
        <v>80</v>
      </c>
      <c r="E58" s="31">
        <v>2366854</v>
      </c>
      <c r="F58" s="58"/>
      <c r="G58" s="59"/>
    </row>
    <row r="59" spans="1:7" ht="24" x14ac:dyDescent="0.25">
      <c r="A59" s="15"/>
      <c r="B59" s="15"/>
      <c r="C59" s="20" t="s">
        <v>81</v>
      </c>
      <c r="D59" s="24" t="s">
        <v>82</v>
      </c>
      <c r="E59" s="31">
        <v>6000001</v>
      </c>
      <c r="F59" s="55"/>
      <c r="G59" s="59"/>
    </row>
    <row r="60" spans="1:7" x14ac:dyDescent="0.25">
      <c r="A60" s="15"/>
      <c r="B60" s="15" t="s">
        <v>94</v>
      </c>
      <c r="C60" s="16"/>
      <c r="D60" s="42" t="s">
        <v>38</v>
      </c>
      <c r="E60" s="56">
        <f>+E62+E66</f>
        <v>18885188</v>
      </c>
      <c r="F60" s="57">
        <f>+F65+F64+F63+F62+F61</f>
        <v>0</v>
      </c>
      <c r="G60" s="59"/>
    </row>
    <row r="61" spans="1:7" x14ac:dyDescent="0.25">
      <c r="A61" s="15"/>
      <c r="B61" s="15"/>
      <c r="C61" s="20" t="s">
        <v>84</v>
      </c>
      <c r="D61" s="24" t="s">
        <v>85</v>
      </c>
      <c r="E61" s="31"/>
      <c r="F61" s="58"/>
      <c r="G61" s="59"/>
    </row>
    <row r="62" spans="1:7" x14ac:dyDescent="0.25">
      <c r="A62" s="15"/>
      <c r="B62" s="15"/>
      <c r="C62" s="20" t="s">
        <v>86</v>
      </c>
      <c r="D62" s="24" t="s">
        <v>87</v>
      </c>
      <c r="E62" s="31">
        <v>100000</v>
      </c>
      <c r="F62" s="52"/>
      <c r="G62" s="59"/>
    </row>
    <row r="63" spans="1:7" x14ac:dyDescent="0.25">
      <c r="A63" s="15"/>
      <c r="B63" s="15"/>
      <c r="C63" s="20" t="s">
        <v>88</v>
      </c>
      <c r="D63" s="24" t="s">
        <v>89</v>
      </c>
      <c r="E63" s="29"/>
      <c r="F63" s="8"/>
    </row>
    <row r="64" spans="1:7" x14ac:dyDescent="0.25">
      <c r="A64" s="15"/>
      <c r="B64" s="15"/>
      <c r="C64" s="20" t="s">
        <v>90</v>
      </c>
      <c r="D64" s="24" t="s">
        <v>91</v>
      </c>
      <c r="E64" s="29"/>
      <c r="F64" s="8"/>
    </row>
    <row r="65" spans="1:6" x14ac:dyDescent="0.25">
      <c r="A65" s="15"/>
      <c r="B65" s="15"/>
      <c r="C65" s="20" t="s">
        <v>92</v>
      </c>
      <c r="D65" s="24" t="s">
        <v>93</v>
      </c>
      <c r="E65" s="29"/>
      <c r="F65" s="8"/>
    </row>
    <row r="66" spans="1:6" x14ac:dyDescent="0.25">
      <c r="A66" s="15"/>
      <c r="B66" s="15"/>
      <c r="C66" s="20" t="s">
        <v>346</v>
      </c>
      <c r="D66" s="24" t="s">
        <v>347</v>
      </c>
      <c r="E66" s="29">
        <v>18785188</v>
      </c>
      <c r="F66" s="8"/>
    </row>
    <row r="67" spans="1:6" x14ac:dyDescent="0.25">
      <c r="A67" s="14">
        <v>2.2999999999999998</v>
      </c>
      <c r="B67" s="14"/>
      <c r="C67" s="19"/>
      <c r="D67" s="34" t="s">
        <v>311</v>
      </c>
      <c r="E67" s="36">
        <f>+E68+E70+E75+E79+E83+E91</f>
        <v>82357911</v>
      </c>
      <c r="F67" s="36">
        <f>+F91+F83+F79+F75+F70+F68</f>
        <v>2400000</v>
      </c>
    </row>
    <row r="68" spans="1:6" x14ac:dyDescent="0.25">
      <c r="A68" s="15"/>
      <c r="B68" s="15" t="s">
        <v>97</v>
      </c>
      <c r="C68" s="16"/>
      <c r="D68" s="42" t="s">
        <v>189</v>
      </c>
      <c r="E68" s="56">
        <f>+E69</f>
        <v>16335190</v>
      </c>
      <c r="F68" s="57">
        <f>+F69</f>
        <v>0</v>
      </c>
    </row>
    <row r="69" spans="1:6" x14ac:dyDescent="0.25">
      <c r="A69" s="15"/>
      <c r="B69" s="15"/>
      <c r="C69" s="20" t="s">
        <v>95</v>
      </c>
      <c r="D69" s="24" t="s">
        <v>96</v>
      </c>
      <c r="E69" s="31">
        <v>16335190</v>
      </c>
      <c r="F69" s="55"/>
    </row>
    <row r="70" spans="1:6" x14ac:dyDescent="0.25">
      <c r="A70" s="15"/>
      <c r="B70" s="15" t="s">
        <v>107</v>
      </c>
      <c r="C70" s="16"/>
      <c r="D70" s="42" t="s">
        <v>190</v>
      </c>
      <c r="E70" s="56">
        <f>+E71+E72</f>
        <v>329483</v>
      </c>
      <c r="F70" s="57">
        <f>+F74+F73+F72+F71</f>
        <v>0</v>
      </c>
    </row>
    <row r="71" spans="1:6" x14ac:dyDescent="0.25">
      <c r="A71" s="15"/>
      <c r="B71" s="15"/>
      <c r="C71" s="20" t="s">
        <v>99</v>
      </c>
      <c r="D71" s="24" t="s">
        <v>100</v>
      </c>
      <c r="E71" s="31">
        <v>220000</v>
      </c>
      <c r="F71" s="52"/>
    </row>
    <row r="72" spans="1:6" x14ac:dyDescent="0.25">
      <c r="A72" s="15"/>
      <c r="B72" s="15"/>
      <c r="C72" s="20" t="s">
        <v>101</v>
      </c>
      <c r="D72" s="24" t="s">
        <v>102</v>
      </c>
      <c r="E72" s="31">
        <v>109483</v>
      </c>
      <c r="F72" s="52"/>
    </row>
    <row r="73" spans="1:6" x14ac:dyDescent="0.25">
      <c r="A73" s="15"/>
      <c r="B73" s="15"/>
      <c r="C73" s="20" t="s">
        <v>103</v>
      </c>
      <c r="D73" s="24" t="s">
        <v>104</v>
      </c>
      <c r="E73" s="31"/>
      <c r="F73" s="52"/>
    </row>
    <row r="74" spans="1:6" x14ac:dyDescent="0.25">
      <c r="A74" s="15"/>
      <c r="B74" s="15"/>
      <c r="C74" s="20" t="s">
        <v>105</v>
      </c>
      <c r="D74" s="24" t="s">
        <v>106</v>
      </c>
      <c r="E74" s="31"/>
      <c r="F74" s="52"/>
    </row>
    <row r="75" spans="1:6" x14ac:dyDescent="0.25">
      <c r="A75" s="15"/>
      <c r="B75" s="15" t="s">
        <v>114</v>
      </c>
      <c r="C75" s="16"/>
      <c r="D75" s="42" t="s">
        <v>191</v>
      </c>
      <c r="E75" s="56">
        <f>+E76+E78</f>
        <v>593028</v>
      </c>
      <c r="F75" s="57">
        <f>+F78+F77+F76</f>
        <v>0</v>
      </c>
    </row>
    <row r="76" spans="1:6" x14ac:dyDescent="0.25">
      <c r="A76" s="15"/>
      <c r="B76" s="15"/>
      <c r="C76" s="20" t="s">
        <v>108</v>
      </c>
      <c r="D76" s="24" t="s">
        <v>109</v>
      </c>
      <c r="E76" s="31">
        <v>343028</v>
      </c>
      <c r="F76" s="52"/>
    </row>
    <row r="77" spans="1:6" x14ac:dyDescent="0.25">
      <c r="A77" s="15"/>
      <c r="B77" s="15"/>
      <c r="C77" s="20" t="s">
        <v>110</v>
      </c>
      <c r="D77" s="24" t="s">
        <v>111</v>
      </c>
      <c r="E77" s="31"/>
      <c r="F77" s="9"/>
    </row>
    <row r="78" spans="1:6" x14ac:dyDescent="0.25">
      <c r="A78" s="15"/>
      <c r="B78" s="15"/>
      <c r="C78" s="20" t="s">
        <v>112</v>
      </c>
      <c r="D78" s="24" t="s">
        <v>113</v>
      </c>
      <c r="E78" s="31">
        <v>250000</v>
      </c>
      <c r="F78" s="9"/>
    </row>
    <row r="79" spans="1:6" ht="25.5" x14ac:dyDescent="0.25">
      <c r="A79" s="15"/>
      <c r="B79" s="15" t="s">
        <v>121</v>
      </c>
      <c r="C79" s="16"/>
      <c r="D79" s="42" t="s">
        <v>192</v>
      </c>
      <c r="E79" s="56">
        <f>+E82+E81+E80</f>
        <v>70000</v>
      </c>
      <c r="F79" s="57">
        <f>+F82+F81+F80</f>
        <v>0</v>
      </c>
    </row>
    <row r="80" spans="1:6" x14ac:dyDescent="0.25">
      <c r="A80" s="15"/>
      <c r="B80" s="15"/>
      <c r="C80" s="20" t="s">
        <v>115</v>
      </c>
      <c r="D80" s="24" t="s">
        <v>116</v>
      </c>
      <c r="E80" s="31"/>
      <c r="F80" s="52"/>
    </row>
    <row r="81" spans="1:6" x14ac:dyDescent="0.25">
      <c r="A81" s="15"/>
      <c r="B81" s="15"/>
      <c r="C81" s="20" t="s">
        <v>117</v>
      </c>
      <c r="D81" s="24" t="s">
        <v>118</v>
      </c>
      <c r="E81" s="31">
        <v>70000</v>
      </c>
      <c r="F81" s="52"/>
    </row>
    <row r="82" spans="1:6" x14ac:dyDescent="0.25">
      <c r="A82" s="15"/>
      <c r="B82" s="15"/>
      <c r="C82" s="20" t="s">
        <v>119</v>
      </c>
      <c r="D82" s="24" t="s">
        <v>120</v>
      </c>
      <c r="E82" s="31"/>
      <c r="F82" s="52"/>
    </row>
    <row r="83" spans="1:6" x14ac:dyDescent="0.25">
      <c r="A83" s="15"/>
      <c r="B83" s="15" t="s">
        <v>128</v>
      </c>
      <c r="C83" s="16"/>
      <c r="D83" s="42" t="s">
        <v>193</v>
      </c>
      <c r="E83" s="56">
        <f>+E84+E85+E87+E89+E90</f>
        <v>44770210</v>
      </c>
      <c r="F83" s="57">
        <f>+F88+F85+F84+F86</f>
        <v>2400000</v>
      </c>
    </row>
    <row r="84" spans="1:6" x14ac:dyDescent="0.25">
      <c r="A84" s="15"/>
      <c r="B84" s="15"/>
      <c r="C84" s="20" t="s">
        <v>122</v>
      </c>
      <c r="D84" s="24" t="s">
        <v>123</v>
      </c>
      <c r="E84" s="31">
        <v>42600000</v>
      </c>
      <c r="F84" s="55">
        <v>2400000</v>
      </c>
    </row>
    <row r="85" spans="1:6" x14ac:dyDescent="0.25">
      <c r="A85" s="15"/>
      <c r="B85" s="15"/>
      <c r="C85" s="20" t="s">
        <v>124</v>
      </c>
      <c r="D85" s="24" t="s">
        <v>125</v>
      </c>
      <c r="E85" s="31">
        <v>2000000</v>
      </c>
      <c r="F85" s="55"/>
    </row>
    <row r="86" spans="1:6" x14ac:dyDescent="0.25">
      <c r="A86" s="15"/>
      <c r="B86" s="15"/>
      <c r="C86" s="20" t="s">
        <v>323</v>
      </c>
      <c r="D86" s="24" t="s">
        <v>324</v>
      </c>
      <c r="E86" s="31"/>
      <c r="F86" s="55"/>
    </row>
    <row r="87" spans="1:6" x14ac:dyDescent="0.25">
      <c r="A87" s="15"/>
      <c r="B87" s="15"/>
      <c r="C87" s="20" t="s">
        <v>263</v>
      </c>
      <c r="D87" s="24" t="s">
        <v>264</v>
      </c>
      <c r="E87" s="31">
        <v>143</v>
      </c>
      <c r="F87" s="55"/>
    </row>
    <row r="88" spans="1:6" ht="24" x14ac:dyDescent="0.25">
      <c r="A88" s="15"/>
      <c r="B88" s="15"/>
      <c r="C88" s="20" t="s">
        <v>126</v>
      </c>
      <c r="D88" s="24" t="s">
        <v>127</v>
      </c>
      <c r="E88" s="31"/>
      <c r="F88" s="52"/>
    </row>
    <row r="89" spans="1:6" ht="24" x14ac:dyDescent="0.25">
      <c r="A89" s="15"/>
      <c r="B89" s="15"/>
      <c r="C89" s="20" t="s">
        <v>265</v>
      </c>
      <c r="D89" s="24" t="s">
        <v>348</v>
      </c>
      <c r="E89" s="31">
        <v>130067</v>
      </c>
      <c r="F89" s="52"/>
    </row>
    <row r="90" spans="1:6" x14ac:dyDescent="0.25">
      <c r="A90" s="15"/>
      <c r="B90" s="15"/>
      <c r="C90" s="20" t="s">
        <v>267</v>
      </c>
      <c r="D90" s="24" t="s">
        <v>349</v>
      </c>
      <c r="E90" s="31">
        <v>40000</v>
      </c>
      <c r="F90" s="52"/>
    </row>
    <row r="91" spans="1:6" x14ac:dyDescent="0.25">
      <c r="A91" s="15"/>
      <c r="B91" s="15" t="s">
        <v>141</v>
      </c>
      <c r="C91" s="16"/>
      <c r="D91" s="42" t="s">
        <v>194</v>
      </c>
      <c r="E91" s="56">
        <f>+E97+E96+E95+E94+E93+E92</f>
        <v>20260000</v>
      </c>
      <c r="F91" s="57">
        <f>+F97+F96+F95+F94+F93+F92</f>
        <v>0</v>
      </c>
    </row>
    <row r="92" spans="1:6" x14ac:dyDescent="0.25">
      <c r="A92" s="15"/>
      <c r="B92" s="15"/>
      <c r="C92" s="20" t="s">
        <v>129</v>
      </c>
      <c r="D92" s="24" t="s">
        <v>130</v>
      </c>
      <c r="E92" s="29"/>
      <c r="F92" s="9"/>
    </row>
    <row r="93" spans="1:6" ht="24" x14ac:dyDescent="0.25">
      <c r="A93" s="15"/>
      <c r="B93" s="15"/>
      <c r="C93" s="20" t="s">
        <v>131</v>
      </c>
      <c r="D93" s="24" t="s">
        <v>132</v>
      </c>
      <c r="E93" s="29">
        <v>260000</v>
      </c>
      <c r="F93" s="9"/>
    </row>
    <row r="94" spans="1:6" x14ac:dyDescent="0.25">
      <c r="A94" s="15"/>
      <c r="B94" s="15"/>
      <c r="C94" s="20" t="s">
        <v>133</v>
      </c>
      <c r="D94" s="24" t="s">
        <v>134</v>
      </c>
      <c r="E94" s="29"/>
      <c r="F94" s="9"/>
    </row>
    <row r="95" spans="1:6" x14ac:dyDescent="0.25">
      <c r="A95" s="15"/>
      <c r="B95" s="15"/>
      <c r="C95" s="20" t="s">
        <v>135</v>
      </c>
      <c r="D95" s="24" t="s">
        <v>136</v>
      </c>
      <c r="E95" s="29"/>
      <c r="F95" s="9"/>
    </row>
    <row r="96" spans="1:6" x14ac:dyDescent="0.25">
      <c r="A96" s="15"/>
      <c r="B96" s="15"/>
      <c r="C96" s="20" t="s">
        <v>137</v>
      </c>
      <c r="D96" s="24" t="s">
        <v>138</v>
      </c>
      <c r="E96" s="29"/>
      <c r="F96" s="9"/>
    </row>
    <row r="97" spans="1:6" x14ac:dyDescent="0.25">
      <c r="A97" s="15"/>
      <c r="B97" s="15"/>
      <c r="C97" s="20" t="s">
        <v>139</v>
      </c>
      <c r="D97" s="24" t="s">
        <v>140</v>
      </c>
      <c r="E97" s="29">
        <v>20000000</v>
      </c>
      <c r="F97" s="9"/>
    </row>
    <row r="98" spans="1:6" x14ac:dyDescent="0.25">
      <c r="A98" s="14">
        <v>2.4</v>
      </c>
      <c r="B98" s="14"/>
      <c r="C98" s="19"/>
      <c r="D98" s="34" t="s">
        <v>312</v>
      </c>
      <c r="E98" s="36">
        <f>+E99+E101+E103+E105+E107+E110+E113</f>
        <v>1405230956</v>
      </c>
      <c r="F98" s="36">
        <f>+F99+F101+F103+F105+F107+F110</f>
        <v>97916255</v>
      </c>
    </row>
    <row r="99" spans="1:6" x14ac:dyDescent="0.25">
      <c r="A99" s="15"/>
      <c r="B99" s="15" t="s">
        <v>142</v>
      </c>
      <c r="C99" s="16"/>
      <c r="D99" s="42" t="s">
        <v>195</v>
      </c>
      <c r="E99" s="56">
        <f>+E100</f>
        <v>187135000</v>
      </c>
      <c r="F99" s="57">
        <f>+F100</f>
        <v>12650000</v>
      </c>
    </row>
    <row r="100" spans="1:6" x14ac:dyDescent="0.25">
      <c r="A100" s="15"/>
      <c r="B100" s="15"/>
      <c r="C100" s="20" t="s">
        <v>144</v>
      </c>
      <c r="D100" s="24" t="s">
        <v>143</v>
      </c>
      <c r="E100" s="31">
        <v>187135000</v>
      </c>
      <c r="F100" s="55">
        <v>12650000</v>
      </c>
    </row>
    <row r="101" spans="1:6" x14ac:dyDescent="0.25">
      <c r="A101" s="15"/>
      <c r="B101" s="15" t="s">
        <v>145</v>
      </c>
      <c r="C101" s="16"/>
      <c r="D101" s="42" t="s">
        <v>196</v>
      </c>
      <c r="E101" s="56">
        <f>+E102</f>
        <v>1000000</v>
      </c>
      <c r="F101" s="57">
        <f>+F102</f>
        <v>0</v>
      </c>
    </row>
    <row r="102" spans="1:6" ht="24" x14ac:dyDescent="0.25">
      <c r="A102" s="15"/>
      <c r="B102" s="15"/>
      <c r="C102" s="20" t="s">
        <v>146</v>
      </c>
      <c r="D102" s="24" t="s">
        <v>147</v>
      </c>
      <c r="E102" s="31">
        <v>1000000</v>
      </c>
      <c r="F102" s="55"/>
    </row>
    <row r="103" spans="1:6" x14ac:dyDescent="0.25">
      <c r="A103" s="15"/>
      <c r="B103" s="15" t="s">
        <v>150</v>
      </c>
      <c r="C103" s="16"/>
      <c r="D103" s="42" t="s">
        <v>197</v>
      </c>
      <c r="E103" s="56">
        <f>+E104</f>
        <v>4620466</v>
      </c>
      <c r="F103" s="57">
        <f>+F104</f>
        <v>98300</v>
      </c>
    </row>
    <row r="104" spans="1:6" x14ac:dyDescent="0.25">
      <c r="A104" s="15"/>
      <c r="B104" s="15"/>
      <c r="C104" s="20" t="s">
        <v>148</v>
      </c>
      <c r="D104" s="24" t="s">
        <v>149</v>
      </c>
      <c r="E104" s="31">
        <v>4620466</v>
      </c>
      <c r="F104" s="55">
        <v>98300</v>
      </c>
    </row>
    <row r="105" spans="1:6" x14ac:dyDescent="0.25">
      <c r="A105" s="15"/>
      <c r="B105" s="15" t="s">
        <v>151</v>
      </c>
      <c r="C105" s="16"/>
      <c r="D105" s="42" t="s">
        <v>198</v>
      </c>
      <c r="E105" s="56">
        <f>+E106</f>
        <v>1680000</v>
      </c>
      <c r="F105" s="57">
        <f>+F106</f>
        <v>20000</v>
      </c>
    </row>
    <row r="106" spans="1:6" ht="24" x14ac:dyDescent="0.25">
      <c r="A106" s="15"/>
      <c r="B106" s="15"/>
      <c r="C106" s="20" t="s">
        <v>152</v>
      </c>
      <c r="D106" s="24" t="s">
        <v>153</v>
      </c>
      <c r="E106" s="31">
        <v>1680000</v>
      </c>
      <c r="F106" s="55">
        <v>20000</v>
      </c>
    </row>
    <row r="107" spans="1:6" ht="25.5" x14ac:dyDescent="0.25">
      <c r="A107" s="15"/>
      <c r="B107" s="15" t="s">
        <v>155</v>
      </c>
      <c r="C107" s="16"/>
      <c r="D107" s="42" t="s">
        <v>199</v>
      </c>
      <c r="E107" s="56">
        <f>+E108+E109</f>
        <v>204627768</v>
      </c>
      <c r="F107" s="57">
        <f>+F108</f>
        <v>4412026</v>
      </c>
    </row>
    <row r="108" spans="1:6" ht="24" x14ac:dyDescent="0.25">
      <c r="A108" s="15"/>
      <c r="B108" s="15"/>
      <c r="C108" s="20" t="s">
        <v>154</v>
      </c>
      <c r="D108" s="24" t="s">
        <v>350</v>
      </c>
      <c r="E108" s="31">
        <v>57356346</v>
      </c>
      <c r="F108" s="55">
        <v>4412026</v>
      </c>
    </row>
    <row r="109" spans="1:6" ht="24" x14ac:dyDescent="0.25">
      <c r="A109" s="15"/>
      <c r="B109" s="15"/>
      <c r="C109" s="20" t="s">
        <v>154</v>
      </c>
      <c r="D109" s="24" t="s">
        <v>351</v>
      </c>
      <c r="E109" s="31">
        <v>147271422</v>
      </c>
      <c r="F109" s="55"/>
    </row>
    <row r="110" spans="1:6" ht="25.5" x14ac:dyDescent="0.25">
      <c r="A110" s="15"/>
      <c r="B110" s="15" t="s">
        <v>156</v>
      </c>
      <c r="C110" s="16"/>
      <c r="D110" s="42" t="s">
        <v>199</v>
      </c>
      <c r="E110" s="56">
        <f>+E111+E112</f>
        <v>997167722</v>
      </c>
      <c r="F110" s="57">
        <f>+F111+F112</f>
        <v>80735929</v>
      </c>
    </row>
    <row r="111" spans="1:6" ht="24" x14ac:dyDescent="0.25">
      <c r="A111" s="15"/>
      <c r="B111" s="15"/>
      <c r="C111" s="20" t="s">
        <v>157</v>
      </c>
      <c r="D111" s="24" t="s">
        <v>352</v>
      </c>
      <c r="E111" s="31">
        <v>890831152</v>
      </c>
      <c r="F111" s="55">
        <v>71735929</v>
      </c>
    </row>
    <row r="112" spans="1:6" ht="24" x14ac:dyDescent="0.25">
      <c r="A112" s="15"/>
      <c r="B112" s="15"/>
      <c r="C112" s="20" t="s">
        <v>157</v>
      </c>
      <c r="D112" s="24" t="s">
        <v>353</v>
      </c>
      <c r="E112" s="31">
        <v>106336570</v>
      </c>
      <c r="F112" s="55">
        <v>9000000</v>
      </c>
    </row>
    <row r="113" spans="1:6" ht="25.5" x14ac:dyDescent="0.25">
      <c r="A113" s="15"/>
      <c r="B113" s="15" t="s">
        <v>158</v>
      </c>
      <c r="C113" s="16"/>
      <c r="D113" s="42" t="s">
        <v>200</v>
      </c>
      <c r="E113" s="56">
        <f>+E114</f>
        <v>9000000</v>
      </c>
      <c r="F113" s="60"/>
    </row>
    <row r="114" spans="1:6" ht="24" x14ac:dyDescent="0.25">
      <c r="A114" s="15"/>
      <c r="B114" s="15"/>
      <c r="C114" s="20" t="s">
        <v>159</v>
      </c>
      <c r="D114" s="24" t="s">
        <v>160</v>
      </c>
      <c r="E114" s="31">
        <v>9000000</v>
      </c>
      <c r="F114" s="55"/>
    </row>
    <row r="115" spans="1:6" x14ac:dyDescent="0.25">
      <c r="A115" s="62">
        <v>2.6</v>
      </c>
      <c r="B115" s="62"/>
      <c r="C115" s="63"/>
      <c r="D115" s="64" t="s">
        <v>313</v>
      </c>
      <c r="E115" s="65">
        <f>+E116+E121+E125+E130+E137</f>
        <v>13151071</v>
      </c>
      <c r="F115" s="65">
        <f>+F125</f>
        <v>0</v>
      </c>
    </row>
    <row r="116" spans="1:6" x14ac:dyDescent="0.25">
      <c r="A116" s="46"/>
      <c r="B116" s="46" t="s">
        <v>161</v>
      </c>
      <c r="C116" s="47"/>
      <c r="D116" s="48" t="s">
        <v>201</v>
      </c>
      <c r="E116" s="56">
        <f>+E117+E118+E119+E120</f>
        <v>3319580</v>
      </c>
      <c r="F116" s="49"/>
    </row>
    <row r="117" spans="1:6" x14ac:dyDescent="0.25">
      <c r="A117" s="47"/>
      <c r="B117" s="47"/>
      <c r="C117" s="50" t="s">
        <v>162</v>
      </c>
      <c r="D117" s="51" t="s">
        <v>163</v>
      </c>
      <c r="E117" s="31">
        <v>1500000</v>
      </c>
      <c r="F117" s="52"/>
    </row>
    <row r="118" spans="1:6" x14ac:dyDescent="0.25">
      <c r="A118" s="47"/>
      <c r="B118" s="47"/>
      <c r="C118" s="50" t="s">
        <v>164</v>
      </c>
      <c r="D118" s="51" t="s">
        <v>165</v>
      </c>
      <c r="E118" s="31">
        <v>1000000</v>
      </c>
      <c r="F118" s="52"/>
    </row>
    <row r="119" spans="1:6" x14ac:dyDescent="0.25">
      <c r="A119" s="47"/>
      <c r="B119" s="47"/>
      <c r="C119" s="50" t="s">
        <v>166</v>
      </c>
      <c r="D119" s="51" t="s">
        <v>167</v>
      </c>
      <c r="E119" s="31">
        <v>399580</v>
      </c>
      <c r="F119" s="52"/>
    </row>
    <row r="120" spans="1:6" ht="24" x14ac:dyDescent="0.25">
      <c r="A120" s="47"/>
      <c r="B120" s="47"/>
      <c r="C120" s="50" t="s">
        <v>168</v>
      </c>
      <c r="D120" s="51" t="s">
        <v>169</v>
      </c>
      <c r="E120" s="31">
        <v>420000</v>
      </c>
      <c r="F120" s="52"/>
    </row>
    <row r="121" spans="1:6" x14ac:dyDescent="0.25">
      <c r="A121" s="47"/>
      <c r="B121" s="47" t="s">
        <v>170</v>
      </c>
      <c r="C121" s="47"/>
      <c r="D121" s="48" t="s">
        <v>202</v>
      </c>
      <c r="E121" s="56">
        <f>+E122+E123+E124</f>
        <v>535456</v>
      </c>
      <c r="F121" s="49"/>
    </row>
    <row r="122" spans="1:6" x14ac:dyDescent="0.25">
      <c r="A122" s="47"/>
      <c r="B122" s="47"/>
      <c r="C122" s="50" t="s">
        <v>171</v>
      </c>
      <c r="D122" s="51" t="s">
        <v>172</v>
      </c>
      <c r="E122" s="31">
        <v>396010</v>
      </c>
      <c r="F122" s="52"/>
    </row>
    <row r="123" spans="1:6" x14ac:dyDescent="0.25">
      <c r="A123" s="47"/>
      <c r="B123" s="47"/>
      <c r="C123" s="50" t="s">
        <v>354</v>
      </c>
      <c r="D123" s="51" t="s">
        <v>355</v>
      </c>
      <c r="E123" s="31">
        <v>10000</v>
      </c>
      <c r="F123" s="52"/>
    </row>
    <row r="124" spans="1:6" x14ac:dyDescent="0.25">
      <c r="A124" s="47"/>
      <c r="B124" s="47"/>
      <c r="C124" s="50" t="s">
        <v>273</v>
      </c>
      <c r="D124" s="51" t="s">
        <v>274</v>
      </c>
      <c r="E124" s="31">
        <v>129446</v>
      </c>
      <c r="F124" s="52"/>
    </row>
    <row r="125" spans="1:6" x14ac:dyDescent="0.25">
      <c r="A125" s="47"/>
      <c r="B125" s="47" t="s">
        <v>173</v>
      </c>
      <c r="C125" s="47"/>
      <c r="D125" s="48" t="s">
        <v>203</v>
      </c>
      <c r="E125" s="56">
        <f>+E126+E127</f>
        <v>1942780</v>
      </c>
      <c r="F125" s="56">
        <f>+F129+F128+F126</f>
        <v>0</v>
      </c>
    </row>
    <row r="126" spans="1:6" x14ac:dyDescent="0.25">
      <c r="A126" s="47"/>
      <c r="B126" s="47"/>
      <c r="C126" s="50" t="s">
        <v>174</v>
      </c>
      <c r="D126" s="51" t="s">
        <v>175</v>
      </c>
      <c r="E126" s="31">
        <v>1932780</v>
      </c>
      <c r="F126" s="31"/>
    </row>
    <row r="127" spans="1:6" x14ac:dyDescent="0.25">
      <c r="A127" s="47"/>
      <c r="B127" s="47"/>
      <c r="C127" s="50" t="s">
        <v>275</v>
      </c>
      <c r="D127" s="51" t="s">
        <v>356</v>
      </c>
      <c r="E127" s="31">
        <v>10000</v>
      </c>
      <c r="F127" s="60"/>
    </row>
    <row r="128" spans="1:6" x14ac:dyDescent="0.25">
      <c r="A128" s="47"/>
      <c r="B128" s="47"/>
      <c r="C128" s="50" t="s">
        <v>176</v>
      </c>
      <c r="D128" s="51" t="s">
        <v>177</v>
      </c>
      <c r="E128" s="31"/>
      <c r="F128" s="52"/>
    </row>
    <row r="129" spans="1:6" x14ac:dyDescent="0.25">
      <c r="A129" s="47"/>
      <c r="B129" s="47"/>
      <c r="C129" s="50" t="s">
        <v>178</v>
      </c>
      <c r="D129" s="51" t="s">
        <v>179</v>
      </c>
      <c r="E129" s="31"/>
      <c r="F129" s="52"/>
    </row>
    <row r="130" spans="1:6" ht="25.5" x14ac:dyDescent="0.25">
      <c r="A130" s="47"/>
      <c r="B130" s="47" t="s">
        <v>180</v>
      </c>
      <c r="C130" s="47"/>
      <c r="D130" s="48" t="s">
        <v>204</v>
      </c>
      <c r="E130" s="56">
        <f>+E131+E132+E133+E134+E135+E136</f>
        <v>2308200</v>
      </c>
      <c r="F130" s="49"/>
    </row>
    <row r="131" spans="1:6" x14ac:dyDescent="0.25">
      <c r="A131" s="47"/>
      <c r="B131" s="47"/>
      <c r="C131" s="50" t="s">
        <v>277</v>
      </c>
      <c r="D131" s="51" t="s">
        <v>357</v>
      </c>
      <c r="E131" s="31">
        <v>73200</v>
      </c>
      <c r="F131" s="49"/>
    </row>
    <row r="132" spans="1:6" x14ac:dyDescent="0.25">
      <c r="A132" s="47"/>
      <c r="B132" s="47"/>
      <c r="C132" s="50" t="s">
        <v>279</v>
      </c>
      <c r="D132" s="51" t="s">
        <v>325</v>
      </c>
      <c r="E132" s="31">
        <v>1500000</v>
      </c>
      <c r="F132" s="49"/>
    </row>
    <row r="133" spans="1:6" ht="24" x14ac:dyDescent="0.25">
      <c r="A133" s="47"/>
      <c r="B133" s="47"/>
      <c r="C133" s="50" t="s">
        <v>281</v>
      </c>
      <c r="D133" s="51" t="s">
        <v>358</v>
      </c>
      <c r="E133" s="31">
        <v>300000</v>
      </c>
      <c r="F133" s="49"/>
    </row>
    <row r="134" spans="1:6" ht="24" x14ac:dyDescent="0.25">
      <c r="A134" s="47"/>
      <c r="B134" s="47"/>
      <c r="C134" s="50" t="s">
        <v>283</v>
      </c>
      <c r="D134" s="51" t="s">
        <v>359</v>
      </c>
      <c r="E134" s="31">
        <v>300000</v>
      </c>
      <c r="F134" s="49"/>
    </row>
    <row r="135" spans="1:6" x14ac:dyDescent="0.25">
      <c r="A135" s="47"/>
      <c r="B135" s="47"/>
      <c r="C135" s="50" t="s">
        <v>181</v>
      </c>
      <c r="D135" s="51" t="s">
        <v>182</v>
      </c>
      <c r="E135" s="31">
        <v>120000</v>
      </c>
      <c r="F135" s="49"/>
    </row>
    <row r="136" spans="1:6" x14ac:dyDescent="0.25">
      <c r="A136" s="47"/>
      <c r="B136" s="47"/>
      <c r="C136" s="50" t="s">
        <v>285</v>
      </c>
      <c r="D136" s="51" t="s">
        <v>360</v>
      </c>
      <c r="E136" s="31">
        <v>15000</v>
      </c>
      <c r="F136" s="49"/>
    </row>
    <row r="137" spans="1:6" x14ac:dyDescent="0.25">
      <c r="A137" s="47"/>
      <c r="B137" s="66" t="s">
        <v>291</v>
      </c>
      <c r="C137" s="50"/>
      <c r="D137" s="48" t="s">
        <v>361</v>
      </c>
      <c r="E137" s="56">
        <f>+E138+E139</f>
        <v>5045055</v>
      </c>
      <c r="F137" s="49"/>
    </row>
    <row r="138" spans="1:6" x14ac:dyDescent="0.25">
      <c r="A138" s="47"/>
      <c r="B138" s="47"/>
      <c r="C138" s="50" t="s">
        <v>287</v>
      </c>
      <c r="D138" s="51"/>
      <c r="E138" s="31">
        <v>2141430</v>
      </c>
      <c r="F138" s="49"/>
    </row>
    <row r="139" spans="1:6" x14ac:dyDescent="0.25">
      <c r="A139" s="47"/>
      <c r="B139" s="47"/>
      <c r="C139" s="50" t="s">
        <v>289</v>
      </c>
      <c r="D139" s="51"/>
      <c r="E139" s="31">
        <v>2903625</v>
      </c>
      <c r="F139" s="49"/>
    </row>
    <row r="140" spans="1:6" x14ac:dyDescent="0.25">
      <c r="A140" s="17"/>
      <c r="B140" s="17"/>
      <c r="C140" s="17"/>
      <c r="D140" s="26" t="s">
        <v>205</v>
      </c>
      <c r="E140" s="33"/>
      <c r="F140" s="53"/>
    </row>
    <row r="141" spans="1:6" ht="15.75" x14ac:dyDescent="0.3">
      <c r="A141" s="14">
        <v>2.2000000000000002</v>
      </c>
      <c r="B141" s="19"/>
      <c r="C141" s="19"/>
      <c r="D141" s="25" t="s">
        <v>38</v>
      </c>
      <c r="E141" s="36">
        <f>+E142+E144+E147+E150+E154+E160+E163+E175</f>
        <v>17710478</v>
      </c>
      <c r="F141" s="39">
        <f>+F142+F144+F147+F150+F154+F160+F163+F175</f>
        <v>244353</v>
      </c>
    </row>
    <row r="142" spans="1:6" x14ac:dyDescent="0.25">
      <c r="A142" s="15"/>
      <c r="B142" s="16" t="s">
        <v>7</v>
      </c>
      <c r="C142" s="16"/>
      <c r="D142" s="42" t="s">
        <v>8</v>
      </c>
      <c r="E142" s="56">
        <f>+E143</f>
        <v>0</v>
      </c>
      <c r="F142" s="56">
        <f>+F143</f>
        <v>0</v>
      </c>
    </row>
    <row r="143" spans="1:6" x14ac:dyDescent="0.25">
      <c r="A143" s="16"/>
      <c r="B143" s="16"/>
      <c r="C143" s="20" t="s">
        <v>16</v>
      </c>
      <c r="D143" s="24" t="s">
        <v>17</v>
      </c>
      <c r="E143" s="29"/>
      <c r="F143" s="29"/>
    </row>
    <row r="144" spans="1:6" x14ac:dyDescent="0.25">
      <c r="A144" s="16"/>
      <c r="B144" s="16" t="s">
        <v>54</v>
      </c>
      <c r="C144" s="16"/>
      <c r="D144" s="42" t="s">
        <v>183</v>
      </c>
      <c r="E144" s="56">
        <f>+E145+E146</f>
        <v>2422100</v>
      </c>
      <c r="F144" s="57">
        <f>+F146+F145</f>
        <v>29500</v>
      </c>
    </row>
    <row r="145" spans="1:6" x14ac:dyDescent="0.25">
      <c r="A145" s="16"/>
      <c r="B145" s="16"/>
      <c r="C145" s="20" t="s">
        <v>50</v>
      </c>
      <c r="D145" s="24" t="s">
        <v>51</v>
      </c>
      <c r="E145" s="31">
        <v>2075000</v>
      </c>
      <c r="F145" s="55">
        <v>29500</v>
      </c>
    </row>
    <row r="146" spans="1:6" x14ac:dyDescent="0.25">
      <c r="A146" s="16"/>
      <c r="B146" s="16"/>
      <c r="C146" s="20" t="s">
        <v>52</v>
      </c>
      <c r="D146" s="24" t="s">
        <v>53</v>
      </c>
      <c r="E146" s="31">
        <v>347100</v>
      </c>
      <c r="F146" s="55"/>
    </row>
    <row r="147" spans="1:6" x14ac:dyDescent="0.25">
      <c r="A147" s="16"/>
      <c r="B147" s="16" t="s">
        <v>59</v>
      </c>
      <c r="C147" s="16"/>
      <c r="D147" s="42" t="s">
        <v>184</v>
      </c>
      <c r="E147" s="56">
        <f>+E148+E149</f>
        <v>4600000</v>
      </c>
      <c r="F147" s="57">
        <f>+F149+F148</f>
        <v>0</v>
      </c>
    </row>
    <row r="148" spans="1:6" x14ac:dyDescent="0.25">
      <c r="A148" s="16"/>
      <c r="B148" s="16"/>
      <c r="C148" s="20" t="s">
        <v>55</v>
      </c>
      <c r="D148" s="24" t="s">
        <v>56</v>
      </c>
      <c r="E148" s="31">
        <v>3500000</v>
      </c>
      <c r="F148" s="55"/>
    </row>
    <row r="149" spans="1:6" x14ac:dyDescent="0.25">
      <c r="A149" s="16"/>
      <c r="B149" s="16"/>
      <c r="C149" s="20" t="s">
        <v>57</v>
      </c>
      <c r="D149" s="24" t="s">
        <v>58</v>
      </c>
      <c r="E149" s="31">
        <v>1100000</v>
      </c>
      <c r="F149" s="55"/>
    </row>
    <row r="150" spans="1:6" x14ac:dyDescent="0.25">
      <c r="A150" s="16"/>
      <c r="B150" s="16" t="s">
        <v>60</v>
      </c>
      <c r="C150" s="16"/>
      <c r="D150" s="42" t="s">
        <v>185</v>
      </c>
      <c r="E150" s="56">
        <f>+E151+E152</f>
        <v>1300000</v>
      </c>
      <c r="F150" s="57">
        <f>+F153+F152+F151</f>
        <v>0</v>
      </c>
    </row>
    <row r="151" spans="1:6" x14ac:dyDescent="0.25">
      <c r="A151" s="16"/>
      <c r="B151" s="16"/>
      <c r="C151" s="20" t="s">
        <v>61</v>
      </c>
      <c r="D151" s="24" t="s">
        <v>62</v>
      </c>
      <c r="E151" s="31">
        <v>1000000</v>
      </c>
      <c r="F151" s="55"/>
    </row>
    <row r="152" spans="1:6" x14ac:dyDescent="0.25">
      <c r="A152" s="16"/>
      <c r="B152" s="16"/>
      <c r="C152" s="20" t="s">
        <v>63</v>
      </c>
      <c r="D152" s="24" t="s">
        <v>64</v>
      </c>
      <c r="E152" s="31">
        <v>300000</v>
      </c>
      <c r="F152" s="55"/>
    </row>
    <row r="153" spans="1:6" x14ac:dyDescent="0.25">
      <c r="A153" s="16"/>
      <c r="B153" s="16"/>
      <c r="C153" s="20" t="s">
        <v>206</v>
      </c>
      <c r="D153" s="24" t="s">
        <v>207</v>
      </c>
      <c r="E153" s="31"/>
      <c r="F153" s="55"/>
    </row>
    <row r="154" spans="1:6" x14ac:dyDescent="0.25">
      <c r="A154" s="16"/>
      <c r="B154" s="16" t="s">
        <v>65</v>
      </c>
      <c r="C154" s="16"/>
      <c r="D154" s="42" t="s">
        <v>295</v>
      </c>
      <c r="E154" s="56">
        <f>+E157+E159</f>
        <v>860000</v>
      </c>
      <c r="F154" s="57">
        <f>+F159</f>
        <v>0</v>
      </c>
    </row>
    <row r="155" spans="1:6" ht="24" x14ac:dyDescent="0.25">
      <c r="A155" s="16"/>
      <c r="B155" s="16"/>
      <c r="C155" s="20" t="s">
        <v>66</v>
      </c>
      <c r="D155" s="24" t="s">
        <v>316</v>
      </c>
      <c r="E155" s="31"/>
      <c r="F155" s="8"/>
    </row>
    <row r="156" spans="1:6" x14ac:dyDescent="0.25">
      <c r="A156" s="16"/>
      <c r="B156" s="16"/>
      <c r="C156" s="20" t="s">
        <v>317</v>
      </c>
      <c r="D156" s="24" t="s">
        <v>320</v>
      </c>
      <c r="E156" s="31"/>
      <c r="F156" s="8"/>
    </row>
    <row r="157" spans="1:6" x14ac:dyDescent="0.25">
      <c r="A157" s="16"/>
      <c r="B157" s="16"/>
      <c r="C157" s="20" t="s">
        <v>326</v>
      </c>
      <c r="D157" s="24" t="s">
        <v>327</v>
      </c>
      <c r="E157" s="31">
        <v>800000</v>
      </c>
      <c r="F157" s="55"/>
    </row>
    <row r="158" spans="1:6" ht="24" x14ac:dyDescent="0.25">
      <c r="A158" s="16"/>
      <c r="B158" s="16"/>
      <c r="C158" s="20" t="s">
        <v>68</v>
      </c>
      <c r="D158" s="24" t="s">
        <v>69</v>
      </c>
      <c r="E158" s="31"/>
      <c r="F158" s="55"/>
    </row>
    <row r="159" spans="1:6" x14ac:dyDescent="0.25">
      <c r="A159" s="16"/>
      <c r="B159" s="16"/>
      <c r="C159" s="20" t="s">
        <v>70</v>
      </c>
      <c r="D159" s="24" t="s">
        <v>71</v>
      </c>
      <c r="E159" s="31">
        <v>60000</v>
      </c>
      <c r="F159" s="55"/>
    </row>
    <row r="160" spans="1:6" x14ac:dyDescent="0.25">
      <c r="A160" s="16"/>
      <c r="B160" s="16" t="s">
        <v>78</v>
      </c>
      <c r="C160" s="16"/>
      <c r="D160" s="42" t="s">
        <v>187</v>
      </c>
      <c r="E160" s="56">
        <f>+E162+E161</f>
        <v>1000000</v>
      </c>
      <c r="F160" s="57">
        <f>+F162+F161</f>
        <v>214853</v>
      </c>
    </row>
    <row r="161" spans="1:6" x14ac:dyDescent="0.25">
      <c r="A161" s="16"/>
      <c r="B161" s="16"/>
      <c r="C161" s="20" t="s">
        <v>74</v>
      </c>
      <c r="D161" s="24" t="s">
        <v>75</v>
      </c>
      <c r="E161" s="31"/>
      <c r="F161" s="55"/>
    </row>
    <row r="162" spans="1:6" x14ac:dyDescent="0.25">
      <c r="A162" s="16"/>
      <c r="B162" s="16"/>
      <c r="C162" s="20" t="s">
        <v>76</v>
      </c>
      <c r="D162" s="24" t="s">
        <v>77</v>
      </c>
      <c r="E162" s="31">
        <v>1000000</v>
      </c>
      <c r="F162" s="55">
        <v>214853</v>
      </c>
    </row>
    <row r="163" spans="1:6" x14ac:dyDescent="0.25">
      <c r="A163" s="16"/>
      <c r="B163" s="16" t="s">
        <v>83</v>
      </c>
      <c r="C163" s="16"/>
      <c r="D163" s="42" t="s">
        <v>188</v>
      </c>
      <c r="E163" s="56">
        <f>+E164+E165+E166+E167+E168+E171+E174</f>
        <v>5015150</v>
      </c>
      <c r="F163" s="57">
        <f>+F164+F168+F170+F171+F172+F173</f>
        <v>0</v>
      </c>
    </row>
    <row r="164" spans="1:6" x14ac:dyDescent="0.25">
      <c r="A164" s="16"/>
      <c r="B164" s="16"/>
      <c r="C164" s="20" t="s">
        <v>208</v>
      </c>
      <c r="D164" s="24" t="s">
        <v>209</v>
      </c>
      <c r="E164" s="31">
        <v>250000</v>
      </c>
      <c r="F164" s="55"/>
    </row>
    <row r="165" spans="1:6" ht="24" x14ac:dyDescent="0.25">
      <c r="A165" s="16"/>
      <c r="B165" s="16"/>
      <c r="C165" s="20" t="s">
        <v>210</v>
      </c>
      <c r="D165" s="24" t="s">
        <v>211</v>
      </c>
      <c r="E165" s="31">
        <v>400000</v>
      </c>
      <c r="F165" s="10"/>
    </row>
    <row r="166" spans="1:6" x14ac:dyDescent="0.25">
      <c r="A166" s="16"/>
      <c r="B166" s="16"/>
      <c r="C166" s="20" t="s">
        <v>212</v>
      </c>
      <c r="D166" s="24" t="s">
        <v>213</v>
      </c>
      <c r="E166" s="29">
        <v>112250</v>
      </c>
      <c r="F166" s="10"/>
    </row>
    <row r="167" spans="1:6" ht="24" x14ac:dyDescent="0.25">
      <c r="A167" s="16"/>
      <c r="B167" s="16"/>
      <c r="C167" s="20" t="s">
        <v>214</v>
      </c>
      <c r="D167" s="24" t="s">
        <v>215</v>
      </c>
      <c r="E167" s="29">
        <v>2152900</v>
      </c>
      <c r="F167" s="8"/>
    </row>
    <row r="168" spans="1:6" ht="24" x14ac:dyDescent="0.25">
      <c r="A168" s="16"/>
      <c r="B168" s="16"/>
      <c r="C168" s="20" t="s">
        <v>216</v>
      </c>
      <c r="D168" s="24" t="s">
        <v>217</v>
      </c>
      <c r="E168" s="29">
        <v>0</v>
      </c>
      <c r="F168" s="8"/>
    </row>
    <row r="169" spans="1:6" ht="24" x14ac:dyDescent="0.25">
      <c r="A169" s="16"/>
      <c r="B169" s="16"/>
      <c r="C169" s="20" t="s">
        <v>218</v>
      </c>
      <c r="D169" s="24" t="s">
        <v>219</v>
      </c>
      <c r="E169" s="29"/>
      <c r="F169" s="8"/>
    </row>
    <row r="170" spans="1:6" x14ac:dyDescent="0.25">
      <c r="A170" s="16"/>
      <c r="B170" s="16"/>
      <c r="C170" s="20" t="s">
        <v>318</v>
      </c>
      <c r="D170" s="24" t="s">
        <v>321</v>
      </c>
      <c r="E170" s="31"/>
      <c r="F170" s="8"/>
    </row>
    <row r="171" spans="1:6" ht="24" x14ac:dyDescent="0.25">
      <c r="A171" s="16"/>
      <c r="B171" s="16"/>
      <c r="C171" s="20" t="s">
        <v>81</v>
      </c>
      <c r="D171" s="24" t="s">
        <v>220</v>
      </c>
      <c r="E171" s="31">
        <v>2000000</v>
      </c>
      <c r="F171" s="55"/>
    </row>
    <row r="172" spans="1:6" ht="24" x14ac:dyDescent="0.25">
      <c r="A172" s="16"/>
      <c r="B172" s="16"/>
      <c r="C172" s="20" t="s">
        <v>336</v>
      </c>
      <c r="D172" s="24" t="s">
        <v>337</v>
      </c>
      <c r="E172" s="31"/>
      <c r="F172" s="55"/>
    </row>
    <row r="173" spans="1:6" ht="24" x14ac:dyDescent="0.25">
      <c r="A173" s="16"/>
      <c r="B173" s="16"/>
      <c r="C173" s="20" t="s">
        <v>338</v>
      </c>
      <c r="D173" s="24" t="s">
        <v>339</v>
      </c>
      <c r="E173" s="31"/>
      <c r="F173" s="55"/>
    </row>
    <row r="174" spans="1:6" x14ac:dyDescent="0.25">
      <c r="A174" s="16"/>
      <c r="B174" s="16"/>
      <c r="C174" s="20" t="s">
        <v>221</v>
      </c>
      <c r="D174" s="24" t="s">
        <v>222</v>
      </c>
      <c r="E174" s="31">
        <v>100000</v>
      </c>
      <c r="F174" s="55"/>
    </row>
    <row r="175" spans="1:6" x14ac:dyDescent="0.25">
      <c r="A175" s="16"/>
      <c r="B175" s="16" t="s">
        <v>94</v>
      </c>
      <c r="C175" s="16"/>
      <c r="D175" s="42" t="s">
        <v>38</v>
      </c>
      <c r="E175" s="56">
        <f>+E176+E180+E181+E182+E183+E184+E185</f>
        <v>2513228</v>
      </c>
      <c r="F175" s="57">
        <f>+F176+F180+F182+F183+F184+F185</f>
        <v>0</v>
      </c>
    </row>
    <row r="176" spans="1:6" x14ac:dyDescent="0.25">
      <c r="A176" s="16"/>
      <c r="B176" s="16"/>
      <c r="C176" s="20" t="s">
        <v>223</v>
      </c>
      <c r="D176" s="24" t="s">
        <v>224</v>
      </c>
      <c r="E176" s="31">
        <v>800000</v>
      </c>
      <c r="F176" s="55"/>
    </row>
    <row r="177" spans="1:6" x14ac:dyDescent="0.25">
      <c r="A177" s="16"/>
      <c r="B177" s="16"/>
      <c r="C177" s="20" t="s">
        <v>84</v>
      </c>
      <c r="D177" s="24" t="s">
        <v>225</v>
      </c>
      <c r="E177" s="31"/>
      <c r="F177" s="8"/>
    </row>
    <row r="178" spans="1:6" x14ac:dyDescent="0.25">
      <c r="A178" s="16"/>
      <c r="B178" s="16"/>
      <c r="C178" s="20" t="s">
        <v>226</v>
      </c>
      <c r="D178" s="24" t="s">
        <v>227</v>
      </c>
      <c r="E178" s="31"/>
      <c r="F178" s="8"/>
    </row>
    <row r="179" spans="1:6" x14ac:dyDescent="0.25">
      <c r="A179" s="16"/>
      <c r="B179" s="16"/>
      <c r="C179" s="20" t="s">
        <v>319</v>
      </c>
      <c r="D179" s="24" t="s">
        <v>322</v>
      </c>
      <c r="E179" s="29"/>
      <c r="F179" s="8"/>
    </row>
    <row r="180" spans="1:6" x14ac:dyDescent="0.25">
      <c r="A180" s="16"/>
      <c r="B180" s="16"/>
      <c r="C180" s="20" t="s">
        <v>86</v>
      </c>
      <c r="D180" s="24" t="s">
        <v>87</v>
      </c>
      <c r="E180" s="29">
        <v>400000</v>
      </c>
      <c r="F180" s="8"/>
    </row>
    <row r="181" spans="1:6" x14ac:dyDescent="0.25">
      <c r="A181" s="16"/>
      <c r="B181" s="16"/>
      <c r="C181" s="20" t="s">
        <v>328</v>
      </c>
      <c r="D181" s="24" t="s">
        <v>329</v>
      </c>
      <c r="E181" s="29">
        <v>600000</v>
      </c>
      <c r="F181" s="8"/>
    </row>
    <row r="182" spans="1:6" x14ac:dyDescent="0.25">
      <c r="A182" s="16"/>
      <c r="B182" s="16"/>
      <c r="C182" s="20" t="s">
        <v>88</v>
      </c>
      <c r="D182" s="24" t="s">
        <v>228</v>
      </c>
      <c r="E182" s="29">
        <v>200000</v>
      </c>
      <c r="F182" s="8"/>
    </row>
    <row r="183" spans="1:6" ht="24" x14ac:dyDescent="0.25">
      <c r="A183" s="16"/>
      <c r="B183" s="16"/>
      <c r="C183" s="20" t="s">
        <v>90</v>
      </c>
      <c r="D183" s="24" t="s">
        <v>229</v>
      </c>
      <c r="E183" s="29">
        <v>3228</v>
      </c>
      <c r="F183" s="8"/>
    </row>
    <row r="184" spans="1:6" x14ac:dyDescent="0.25">
      <c r="A184" s="16"/>
      <c r="B184" s="16"/>
      <c r="C184" s="20" t="s">
        <v>230</v>
      </c>
      <c r="D184" s="24" t="s">
        <v>231</v>
      </c>
      <c r="E184" s="29">
        <v>210000</v>
      </c>
      <c r="F184" s="8"/>
    </row>
    <row r="185" spans="1:6" x14ac:dyDescent="0.25">
      <c r="A185" s="16"/>
      <c r="B185" s="16"/>
      <c r="C185" s="20" t="s">
        <v>92</v>
      </c>
      <c r="D185" s="24" t="s">
        <v>93</v>
      </c>
      <c r="E185" s="29">
        <v>300000</v>
      </c>
      <c r="F185" s="8"/>
    </row>
    <row r="186" spans="1:6" x14ac:dyDescent="0.25">
      <c r="A186" s="14">
        <v>2.2999999999999998</v>
      </c>
      <c r="B186" s="19"/>
      <c r="C186" s="21"/>
      <c r="D186" s="34" t="s">
        <v>311</v>
      </c>
      <c r="E186" s="36">
        <f>+E187+E191+E195+E202+E206+E219+E228</f>
        <v>30000066</v>
      </c>
      <c r="F186" s="39">
        <f>+F187+F191+F198+F195+F202+F206+F219+F227+F228</f>
        <v>0</v>
      </c>
    </row>
    <row r="187" spans="1:6" x14ac:dyDescent="0.25">
      <c r="A187" s="16"/>
      <c r="B187" s="16" t="s">
        <v>97</v>
      </c>
      <c r="C187" s="16"/>
      <c r="D187" s="42" t="s">
        <v>189</v>
      </c>
      <c r="E187" s="56">
        <f>+E188+E189+E190</f>
        <v>3192000</v>
      </c>
      <c r="F187" s="57">
        <f>+F188+F190</f>
        <v>0</v>
      </c>
    </row>
    <row r="188" spans="1:6" x14ac:dyDescent="0.25">
      <c r="A188" s="16"/>
      <c r="B188" s="16"/>
      <c r="C188" s="20" t="s">
        <v>95</v>
      </c>
      <c r="D188" s="24" t="s">
        <v>96</v>
      </c>
      <c r="E188" s="31">
        <v>3100000</v>
      </c>
      <c r="F188" s="55"/>
    </row>
    <row r="189" spans="1:6" x14ac:dyDescent="0.25">
      <c r="A189" s="16"/>
      <c r="B189" s="16"/>
      <c r="C189" s="20" t="s">
        <v>232</v>
      </c>
      <c r="D189" s="24" t="s">
        <v>233</v>
      </c>
      <c r="E189" s="31">
        <v>2000</v>
      </c>
      <c r="F189" s="55"/>
    </row>
    <row r="190" spans="1:6" x14ac:dyDescent="0.25">
      <c r="A190" s="16"/>
      <c r="B190" s="16"/>
      <c r="C190" s="20" t="s">
        <v>234</v>
      </c>
      <c r="D190" s="24" t="s">
        <v>235</v>
      </c>
      <c r="E190" s="31">
        <v>90000</v>
      </c>
      <c r="F190" s="55"/>
    </row>
    <row r="191" spans="1:6" x14ac:dyDescent="0.25">
      <c r="A191" s="16"/>
      <c r="B191" s="16" t="s">
        <v>98</v>
      </c>
      <c r="C191" s="16"/>
      <c r="D191" s="42" t="s">
        <v>296</v>
      </c>
      <c r="E191" s="56">
        <f>+E192+E193+E194</f>
        <v>1176500</v>
      </c>
      <c r="F191" s="57">
        <f>+F192+F193+F194</f>
        <v>0</v>
      </c>
    </row>
    <row r="192" spans="1:6" x14ac:dyDescent="0.25">
      <c r="A192" s="16"/>
      <c r="B192" s="16"/>
      <c r="C192" s="20" t="s">
        <v>236</v>
      </c>
      <c r="D192" s="24" t="s">
        <v>237</v>
      </c>
      <c r="E192" s="31">
        <v>66500</v>
      </c>
      <c r="F192" s="55"/>
    </row>
    <row r="193" spans="1:6" x14ac:dyDescent="0.25">
      <c r="A193" s="16"/>
      <c r="B193" s="16"/>
      <c r="C193" s="20" t="s">
        <v>238</v>
      </c>
      <c r="D193" s="24" t="s">
        <v>239</v>
      </c>
      <c r="E193" s="31">
        <v>310000</v>
      </c>
      <c r="F193" s="55"/>
    </row>
    <row r="194" spans="1:6" x14ac:dyDescent="0.25">
      <c r="A194" s="16"/>
      <c r="B194" s="16"/>
      <c r="C194" s="20" t="s">
        <v>240</v>
      </c>
      <c r="D194" s="24" t="s">
        <v>241</v>
      </c>
      <c r="E194" s="31">
        <v>800000</v>
      </c>
      <c r="F194" s="55"/>
    </row>
    <row r="195" spans="1:6" x14ac:dyDescent="0.25">
      <c r="A195" s="16"/>
      <c r="B195" s="16" t="s">
        <v>107</v>
      </c>
      <c r="C195" s="16"/>
      <c r="D195" s="42" t="s">
        <v>297</v>
      </c>
      <c r="E195" s="56">
        <f>+E196+E197+E198+E199+E200+E201</f>
        <v>8437942</v>
      </c>
      <c r="F195" s="57">
        <f>+F200+F198+F197+F196</f>
        <v>0</v>
      </c>
    </row>
    <row r="196" spans="1:6" x14ac:dyDescent="0.25">
      <c r="A196" s="16"/>
      <c r="B196" s="16"/>
      <c r="C196" s="20" t="s">
        <v>99</v>
      </c>
      <c r="D196" s="24" t="s">
        <v>100</v>
      </c>
      <c r="E196" s="29">
        <v>1200000</v>
      </c>
      <c r="F196" s="8"/>
    </row>
    <row r="197" spans="1:6" x14ac:dyDescent="0.25">
      <c r="A197" s="16"/>
      <c r="B197" s="16"/>
      <c r="C197" s="20" t="s">
        <v>101</v>
      </c>
      <c r="D197" s="24" t="s">
        <v>102</v>
      </c>
      <c r="E197" s="29">
        <v>5400000</v>
      </c>
      <c r="F197" s="8"/>
    </row>
    <row r="198" spans="1:6" x14ac:dyDescent="0.25">
      <c r="A198" s="16"/>
      <c r="B198" s="16"/>
      <c r="C198" s="20" t="s">
        <v>103</v>
      </c>
      <c r="D198" s="24" t="s">
        <v>104</v>
      </c>
      <c r="E198" s="29">
        <v>960000</v>
      </c>
      <c r="F198" s="8"/>
    </row>
    <row r="199" spans="1:6" x14ac:dyDescent="0.25">
      <c r="A199" s="16"/>
      <c r="B199" s="16"/>
      <c r="C199" s="20" t="s">
        <v>242</v>
      </c>
      <c r="D199" s="24" t="s">
        <v>243</v>
      </c>
      <c r="E199" s="29">
        <v>22942</v>
      </c>
      <c r="F199" s="8"/>
    </row>
    <row r="200" spans="1:6" x14ac:dyDescent="0.25">
      <c r="A200" s="16"/>
      <c r="B200" s="16"/>
      <c r="C200" s="20" t="s">
        <v>105</v>
      </c>
      <c r="D200" s="24" t="s">
        <v>362</v>
      </c>
      <c r="E200" s="29">
        <v>55000</v>
      </c>
      <c r="F200" s="8"/>
    </row>
    <row r="201" spans="1:6" x14ac:dyDescent="0.25">
      <c r="A201" s="16"/>
      <c r="B201" s="16"/>
      <c r="C201" s="20" t="s">
        <v>244</v>
      </c>
      <c r="D201" s="24" t="s">
        <v>363</v>
      </c>
      <c r="E201" s="29">
        <v>800000</v>
      </c>
      <c r="F201" s="8"/>
    </row>
    <row r="202" spans="1:6" x14ac:dyDescent="0.25">
      <c r="A202" s="16"/>
      <c r="B202" s="16" t="s">
        <v>114</v>
      </c>
      <c r="D202" s="42" t="s">
        <v>191</v>
      </c>
      <c r="E202" s="56">
        <f>+E203+E204+E205</f>
        <v>1350000</v>
      </c>
      <c r="F202" s="57">
        <f>+F205</f>
        <v>0</v>
      </c>
    </row>
    <row r="203" spans="1:6" x14ac:dyDescent="0.25">
      <c r="A203" s="16"/>
      <c r="B203" s="16"/>
      <c r="C203" s="20" t="s">
        <v>108</v>
      </c>
      <c r="D203" s="24" t="s">
        <v>109</v>
      </c>
      <c r="E203" s="31">
        <v>1000000</v>
      </c>
      <c r="F203" s="52"/>
    </row>
    <row r="204" spans="1:6" x14ac:dyDescent="0.25">
      <c r="A204" s="16"/>
      <c r="B204" s="16"/>
      <c r="C204" s="20" t="s">
        <v>110</v>
      </c>
      <c r="D204" s="24" t="s">
        <v>111</v>
      </c>
      <c r="E204" s="31">
        <v>80000</v>
      </c>
      <c r="F204" s="55"/>
    </row>
    <row r="205" spans="1:6" x14ac:dyDescent="0.25">
      <c r="A205" s="16"/>
      <c r="B205" s="16"/>
      <c r="C205" s="20" t="s">
        <v>112</v>
      </c>
      <c r="D205" s="24" t="s">
        <v>113</v>
      </c>
      <c r="E205" s="31">
        <v>270000</v>
      </c>
      <c r="F205" s="55"/>
    </row>
    <row r="206" spans="1:6" x14ac:dyDescent="0.25">
      <c r="A206" s="16"/>
      <c r="B206" s="16" t="s">
        <v>121</v>
      </c>
      <c r="D206" s="42" t="s">
        <v>298</v>
      </c>
      <c r="E206" s="56">
        <f>+E207+E208+E209+E210+E211+E212+E214+E216+E217+E218</f>
        <v>1434359</v>
      </c>
      <c r="F206" s="57">
        <f>+F207+F208+F209+F212+F213+F214+F215+F216+F218</f>
        <v>0</v>
      </c>
    </row>
    <row r="207" spans="1:6" x14ac:dyDescent="0.25">
      <c r="A207" s="16"/>
      <c r="B207" s="16"/>
      <c r="C207" s="20" t="s">
        <v>245</v>
      </c>
      <c r="D207" s="24" t="s">
        <v>246</v>
      </c>
      <c r="E207" s="31">
        <v>22000</v>
      </c>
      <c r="F207" s="55"/>
    </row>
    <row r="208" spans="1:6" x14ac:dyDescent="0.25">
      <c r="A208" s="16"/>
      <c r="B208" s="16"/>
      <c r="C208" s="20" t="s">
        <v>247</v>
      </c>
      <c r="D208" s="24" t="s">
        <v>248</v>
      </c>
      <c r="E208" s="31">
        <v>56000</v>
      </c>
      <c r="F208" s="55"/>
    </row>
    <row r="209" spans="1:6" x14ac:dyDescent="0.25">
      <c r="A209" s="16"/>
      <c r="B209" s="16"/>
      <c r="C209" s="20" t="s">
        <v>330</v>
      </c>
      <c r="D209" s="24" t="s">
        <v>331</v>
      </c>
      <c r="E209" s="31"/>
      <c r="F209" s="55"/>
    </row>
    <row r="210" spans="1:6" x14ac:dyDescent="0.25">
      <c r="A210" s="16"/>
      <c r="B210" s="16"/>
      <c r="C210" s="20" t="s">
        <v>249</v>
      </c>
      <c r="D210" s="24" t="s">
        <v>250</v>
      </c>
      <c r="E210" s="29">
        <v>584000</v>
      </c>
      <c r="F210" s="8"/>
    </row>
    <row r="211" spans="1:6" x14ac:dyDescent="0.25">
      <c r="A211" s="16"/>
      <c r="B211" s="16"/>
      <c r="C211" s="20" t="s">
        <v>251</v>
      </c>
      <c r="D211" s="24" t="s">
        <v>252</v>
      </c>
      <c r="E211" s="29">
        <v>8000</v>
      </c>
      <c r="F211" s="8"/>
    </row>
    <row r="212" spans="1:6" x14ac:dyDescent="0.25">
      <c r="A212" s="16"/>
      <c r="B212" s="16"/>
      <c r="C212" s="20" t="s">
        <v>253</v>
      </c>
      <c r="D212" s="24" t="s">
        <v>254</v>
      </c>
      <c r="E212" s="29">
        <v>30000</v>
      </c>
      <c r="F212" s="8"/>
    </row>
    <row r="213" spans="1:6" x14ac:dyDescent="0.25">
      <c r="A213" s="16"/>
      <c r="B213" s="16"/>
      <c r="C213" s="20" t="s">
        <v>255</v>
      </c>
      <c r="D213" s="24" t="s">
        <v>256</v>
      </c>
      <c r="E213" s="29"/>
      <c r="F213" s="8"/>
    </row>
    <row r="214" spans="1:6" x14ac:dyDescent="0.25">
      <c r="A214" s="16"/>
      <c r="B214" s="16"/>
      <c r="C214" s="20" t="s">
        <v>115</v>
      </c>
      <c r="D214" s="24" t="s">
        <v>116</v>
      </c>
      <c r="E214" s="29">
        <v>370000</v>
      </c>
      <c r="F214" s="8"/>
    </row>
    <row r="215" spans="1:6" x14ac:dyDescent="0.25">
      <c r="A215" s="16"/>
      <c r="B215" s="16"/>
      <c r="C215" s="20" t="s">
        <v>257</v>
      </c>
      <c r="D215" s="24" t="s">
        <v>258</v>
      </c>
      <c r="E215" s="29"/>
      <c r="F215" s="8"/>
    </row>
    <row r="216" spans="1:6" x14ac:dyDescent="0.25">
      <c r="A216" s="16"/>
      <c r="B216" s="16"/>
      <c r="C216" s="20" t="s">
        <v>117</v>
      </c>
      <c r="D216" s="24" t="s">
        <v>118</v>
      </c>
      <c r="E216" s="29">
        <v>300000</v>
      </c>
      <c r="F216" s="8"/>
    </row>
    <row r="217" spans="1:6" x14ac:dyDescent="0.25">
      <c r="A217" s="16"/>
      <c r="B217" s="16"/>
      <c r="C217" s="20" t="s">
        <v>259</v>
      </c>
      <c r="D217" s="24" t="s">
        <v>260</v>
      </c>
      <c r="E217" s="29">
        <v>4359</v>
      </c>
      <c r="F217" s="8"/>
    </row>
    <row r="218" spans="1:6" x14ac:dyDescent="0.25">
      <c r="A218" s="16"/>
      <c r="B218" s="16"/>
      <c r="C218" s="20" t="s">
        <v>119</v>
      </c>
      <c r="D218" s="24" t="s">
        <v>332</v>
      </c>
      <c r="E218" s="29">
        <v>60000</v>
      </c>
      <c r="F218" s="8"/>
    </row>
    <row r="219" spans="1:6" x14ac:dyDescent="0.25">
      <c r="A219" s="16"/>
      <c r="B219" s="16" t="s">
        <v>128</v>
      </c>
      <c r="D219" s="42" t="s">
        <v>299</v>
      </c>
      <c r="E219" s="56">
        <f>+E220+E222+E225+E226+E227</f>
        <v>1538000</v>
      </c>
      <c r="F219" s="57">
        <f>+F220+F222+F223+F224+F226+F227</f>
        <v>0</v>
      </c>
    </row>
    <row r="220" spans="1:6" x14ac:dyDescent="0.25">
      <c r="A220" s="16"/>
      <c r="B220" s="16"/>
      <c r="C220" s="20" t="s">
        <v>122</v>
      </c>
      <c r="D220" s="24" t="s">
        <v>123</v>
      </c>
      <c r="E220" s="31">
        <v>1200000</v>
      </c>
      <c r="F220" s="55"/>
    </row>
    <row r="221" spans="1:6" x14ac:dyDescent="0.25">
      <c r="A221" s="16"/>
      <c r="B221" s="16"/>
      <c r="C221" s="20" t="s">
        <v>124</v>
      </c>
      <c r="D221" s="24" t="s">
        <v>125</v>
      </c>
      <c r="E221" s="29"/>
      <c r="F221" s="8"/>
    </row>
    <row r="222" spans="1:6" x14ac:dyDescent="0.25">
      <c r="A222" s="16"/>
      <c r="B222" s="16"/>
      <c r="C222" s="20" t="s">
        <v>261</v>
      </c>
      <c r="D222" s="24" t="s">
        <v>262</v>
      </c>
      <c r="E222" s="29">
        <v>50000</v>
      </c>
      <c r="F222" s="29"/>
    </row>
    <row r="223" spans="1:6" x14ac:dyDescent="0.25">
      <c r="A223" s="16"/>
      <c r="B223" s="16"/>
      <c r="C223" s="20" t="s">
        <v>323</v>
      </c>
      <c r="D223" s="24" t="s">
        <v>324</v>
      </c>
      <c r="E223" s="29"/>
      <c r="F223" s="29"/>
    </row>
    <row r="224" spans="1:6" x14ac:dyDescent="0.25">
      <c r="A224" s="16"/>
      <c r="B224" s="16"/>
      <c r="C224" s="20" t="s">
        <v>263</v>
      </c>
      <c r="D224" s="24" t="s">
        <v>264</v>
      </c>
      <c r="E224" s="29"/>
      <c r="F224" s="29"/>
    </row>
    <row r="225" spans="1:6" ht="24" x14ac:dyDescent="0.25">
      <c r="A225" s="16"/>
      <c r="B225" s="16"/>
      <c r="C225" s="20" t="s">
        <v>126</v>
      </c>
      <c r="D225" s="24" t="s">
        <v>127</v>
      </c>
      <c r="E225" s="29">
        <v>73000</v>
      </c>
      <c r="F225" s="10"/>
    </row>
    <row r="226" spans="1:6" ht="24" x14ac:dyDescent="0.25">
      <c r="A226" s="16"/>
      <c r="B226" s="16"/>
      <c r="C226" s="20" t="s">
        <v>265</v>
      </c>
      <c r="D226" s="24" t="s">
        <v>266</v>
      </c>
      <c r="E226" s="29">
        <v>130000</v>
      </c>
      <c r="F226" s="8"/>
    </row>
    <row r="227" spans="1:6" x14ac:dyDescent="0.25">
      <c r="A227" s="16"/>
      <c r="B227" s="16"/>
      <c r="C227" s="20" t="s">
        <v>267</v>
      </c>
      <c r="D227" s="24" t="s">
        <v>268</v>
      </c>
      <c r="E227" s="29">
        <v>85000</v>
      </c>
      <c r="F227" s="8"/>
    </row>
    <row r="228" spans="1:6" x14ac:dyDescent="0.25">
      <c r="A228" s="16"/>
      <c r="B228" s="16" t="s">
        <v>141</v>
      </c>
      <c r="C228" s="16"/>
      <c r="D228" s="42" t="s">
        <v>194</v>
      </c>
      <c r="E228" s="56">
        <f>+E229+E230+E231+E232+E233+E234+E235+E236</f>
        <v>12871265</v>
      </c>
      <c r="F228" s="57">
        <f>+F229+F230+F232+F233+F234+F235</f>
        <v>0</v>
      </c>
    </row>
    <row r="229" spans="1:6" x14ac:dyDescent="0.25">
      <c r="A229" s="16"/>
      <c r="B229" s="16"/>
      <c r="C229" s="20" t="s">
        <v>129</v>
      </c>
      <c r="D229" s="24" t="s">
        <v>130</v>
      </c>
      <c r="E229" s="29">
        <v>600000</v>
      </c>
      <c r="F229" s="8"/>
    </row>
    <row r="230" spans="1:6" ht="24" x14ac:dyDescent="0.25">
      <c r="A230" s="16"/>
      <c r="B230" s="16"/>
      <c r="C230" s="20" t="s">
        <v>131</v>
      </c>
      <c r="D230" s="24" t="s">
        <v>132</v>
      </c>
      <c r="E230" s="29">
        <v>4500000</v>
      </c>
      <c r="F230" s="8"/>
    </row>
    <row r="231" spans="1:6" ht="24" x14ac:dyDescent="0.25">
      <c r="A231" s="16"/>
      <c r="B231" s="16"/>
      <c r="C231" s="20" t="s">
        <v>269</v>
      </c>
      <c r="D231" s="24" t="s">
        <v>270</v>
      </c>
      <c r="E231" s="29">
        <v>10000</v>
      </c>
      <c r="F231" s="8"/>
    </row>
    <row r="232" spans="1:6" x14ac:dyDescent="0.25">
      <c r="A232" s="16"/>
      <c r="B232" s="16"/>
      <c r="C232" s="20" t="s">
        <v>271</v>
      </c>
      <c r="D232" s="24" t="s">
        <v>272</v>
      </c>
      <c r="E232" s="29">
        <v>170000</v>
      </c>
      <c r="F232" s="8"/>
    </row>
    <row r="233" spans="1:6" x14ac:dyDescent="0.25">
      <c r="A233" s="16"/>
      <c r="B233" s="16"/>
      <c r="C233" s="20" t="s">
        <v>133</v>
      </c>
      <c r="D233" s="24" t="s">
        <v>134</v>
      </c>
      <c r="E233" s="29">
        <v>2123168</v>
      </c>
      <c r="F233" s="8"/>
    </row>
    <row r="234" spans="1:6" x14ac:dyDescent="0.25">
      <c r="A234" s="16"/>
      <c r="B234" s="16"/>
      <c r="C234" s="20" t="s">
        <v>135</v>
      </c>
      <c r="D234" s="24" t="s">
        <v>136</v>
      </c>
      <c r="E234" s="29">
        <v>374238</v>
      </c>
      <c r="F234" s="8"/>
    </row>
    <row r="235" spans="1:6" x14ac:dyDescent="0.25">
      <c r="A235" s="16"/>
      <c r="B235" s="16"/>
      <c r="C235" s="20" t="s">
        <v>137</v>
      </c>
      <c r="D235" s="24" t="s">
        <v>138</v>
      </c>
      <c r="E235" s="29">
        <v>860953</v>
      </c>
      <c r="F235" s="8"/>
    </row>
    <row r="236" spans="1:6" x14ac:dyDescent="0.25">
      <c r="A236" s="16"/>
      <c r="B236" s="16"/>
      <c r="C236" s="20" t="s">
        <v>139</v>
      </c>
      <c r="D236" s="24" t="s">
        <v>140</v>
      </c>
      <c r="E236" s="29">
        <v>4232906</v>
      </c>
      <c r="F236" s="8"/>
    </row>
    <row r="237" spans="1:6" x14ac:dyDescent="0.25">
      <c r="A237" s="14">
        <v>2.6</v>
      </c>
      <c r="B237" s="19"/>
      <c r="C237" s="21"/>
      <c r="D237" s="35" t="s">
        <v>313</v>
      </c>
      <c r="E237" s="36">
        <f>+E256+E249+E246+E243+E238</f>
        <v>1500000</v>
      </c>
      <c r="F237" s="39">
        <f>+F238+F243+F246+F249+F256</f>
        <v>0</v>
      </c>
    </row>
    <row r="238" spans="1:6" x14ac:dyDescent="0.25">
      <c r="A238" s="16"/>
      <c r="B238" s="16" t="s">
        <v>161</v>
      </c>
      <c r="D238" s="42" t="s">
        <v>201</v>
      </c>
      <c r="E238" s="56">
        <f>+E239+E242</f>
        <v>1000000</v>
      </c>
      <c r="F238" s="57">
        <f>+F239+F240+F242</f>
        <v>0</v>
      </c>
    </row>
    <row r="239" spans="1:6" x14ac:dyDescent="0.25">
      <c r="A239" s="16"/>
      <c r="B239" s="16"/>
      <c r="C239" s="20" t="s">
        <v>162</v>
      </c>
      <c r="D239" s="24" t="s">
        <v>163</v>
      </c>
      <c r="E239" s="31">
        <v>1000000</v>
      </c>
      <c r="F239" s="55"/>
    </row>
    <row r="240" spans="1:6" x14ac:dyDescent="0.25">
      <c r="A240" s="16"/>
      <c r="B240" s="16"/>
      <c r="C240" s="20" t="s">
        <v>164</v>
      </c>
      <c r="D240" s="24" t="s">
        <v>165</v>
      </c>
      <c r="E240" s="31"/>
      <c r="F240" s="55"/>
    </row>
    <row r="241" spans="1:6" x14ac:dyDescent="0.25">
      <c r="A241" s="16"/>
      <c r="B241" s="16"/>
      <c r="C241" s="20" t="s">
        <v>166</v>
      </c>
      <c r="D241" s="24" t="s">
        <v>167</v>
      </c>
      <c r="E241" s="31"/>
      <c r="F241" s="55"/>
    </row>
    <row r="242" spans="1:6" ht="24" x14ac:dyDescent="0.25">
      <c r="A242" s="16"/>
      <c r="B242" s="16"/>
      <c r="C242" s="20" t="s">
        <v>168</v>
      </c>
      <c r="D242" s="24" t="s">
        <v>169</v>
      </c>
      <c r="E242" s="31"/>
      <c r="F242" s="55"/>
    </row>
    <row r="243" spans="1:6" x14ac:dyDescent="0.25">
      <c r="A243" s="16"/>
      <c r="B243" s="16" t="s">
        <v>170</v>
      </c>
      <c r="C243" s="16"/>
      <c r="D243" s="42" t="s">
        <v>202</v>
      </c>
      <c r="E243" s="56">
        <f>+E245+E244</f>
        <v>0</v>
      </c>
      <c r="F243" s="57">
        <f>+F245+F244</f>
        <v>0</v>
      </c>
    </row>
    <row r="244" spans="1:6" x14ac:dyDescent="0.25">
      <c r="A244" s="16"/>
      <c r="B244" s="16"/>
      <c r="C244" s="20" t="s">
        <v>171</v>
      </c>
      <c r="D244" s="24" t="s">
        <v>172</v>
      </c>
      <c r="E244" s="31"/>
      <c r="F244" s="55"/>
    </row>
    <row r="245" spans="1:6" x14ac:dyDescent="0.25">
      <c r="A245" s="16"/>
      <c r="B245" s="16"/>
      <c r="C245" s="20" t="s">
        <v>273</v>
      </c>
      <c r="D245" s="24" t="s">
        <v>274</v>
      </c>
      <c r="E245" s="31"/>
      <c r="F245" s="55"/>
    </row>
    <row r="246" spans="1:6" x14ac:dyDescent="0.25">
      <c r="A246" s="16"/>
      <c r="B246" s="16" t="s">
        <v>173</v>
      </c>
      <c r="D246" s="42" t="s">
        <v>203</v>
      </c>
      <c r="E246" s="56">
        <f>+E248+E247</f>
        <v>500000</v>
      </c>
      <c r="F246" s="57">
        <f>+F248+F247</f>
        <v>0</v>
      </c>
    </row>
    <row r="247" spans="1:6" x14ac:dyDescent="0.25">
      <c r="A247" s="16"/>
      <c r="B247" s="16"/>
      <c r="C247" s="20" t="s">
        <v>174</v>
      </c>
      <c r="D247" s="24" t="s">
        <v>175</v>
      </c>
      <c r="E247" s="31">
        <v>500000</v>
      </c>
      <c r="F247" s="55"/>
    </row>
    <row r="248" spans="1:6" x14ac:dyDescent="0.25">
      <c r="A248" s="16"/>
      <c r="B248" s="16"/>
      <c r="C248" s="20" t="s">
        <v>275</v>
      </c>
      <c r="D248" s="24" t="s">
        <v>276</v>
      </c>
      <c r="E248" s="29"/>
      <c r="F248" s="8"/>
    </row>
    <row r="249" spans="1:6" ht="25.5" x14ac:dyDescent="0.25">
      <c r="A249" s="16"/>
      <c r="B249" s="16" t="s">
        <v>180</v>
      </c>
      <c r="D249" s="42" t="s">
        <v>204</v>
      </c>
      <c r="E249" s="56">
        <f>+E250+E251+E255</f>
        <v>0</v>
      </c>
      <c r="F249" s="57">
        <f>+F251+F254</f>
        <v>0</v>
      </c>
    </row>
    <row r="250" spans="1:6" x14ac:dyDescent="0.25">
      <c r="A250" s="16"/>
      <c r="B250" s="16"/>
      <c r="C250" s="16"/>
      <c r="D250" s="24" t="s">
        <v>278</v>
      </c>
      <c r="E250" s="61"/>
      <c r="F250" s="55"/>
    </row>
    <row r="251" spans="1:6" ht="24" x14ac:dyDescent="0.25">
      <c r="A251" s="16"/>
      <c r="B251" s="16"/>
      <c r="C251" s="20" t="s">
        <v>277</v>
      </c>
      <c r="D251" s="24" t="s">
        <v>280</v>
      </c>
      <c r="E251" s="31"/>
      <c r="F251" s="55"/>
    </row>
    <row r="252" spans="1:6" ht="24" x14ac:dyDescent="0.25">
      <c r="A252" s="16"/>
      <c r="B252" s="16"/>
      <c r="C252" s="20" t="s">
        <v>279</v>
      </c>
      <c r="D252" s="24" t="s">
        <v>282</v>
      </c>
      <c r="E252" s="31"/>
      <c r="F252" s="55"/>
    </row>
    <row r="253" spans="1:6" ht="24" x14ac:dyDescent="0.25">
      <c r="A253" s="16"/>
      <c r="B253" s="16"/>
      <c r="C253" s="20" t="s">
        <v>281</v>
      </c>
      <c r="D253" s="24" t="s">
        <v>284</v>
      </c>
      <c r="E253" s="31"/>
      <c r="F253" s="55"/>
    </row>
    <row r="254" spans="1:6" x14ac:dyDescent="0.25">
      <c r="A254" s="16"/>
      <c r="B254" s="16"/>
      <c r="C254" s="20" t="s">
        <v>283</v>
      </c>
      <c r="D254" s="24" t="s">
        <v>182</v>
      </c>
      <c r="E254" s="31"/>
      <c r="F254" s="55"/>
    </row>
    <row r="255" spans="1:6" x14ac:dyDescent="0.25">
      <c r="A255" s="16"/>
      <c r="B255" s="16"/>
      <c r="C255" s="20" t="s">
        <v>181</v>
      </c>
      <c r="D255" s="24" t="s">
        <v>286</v>
      </c>
      <c r="E255" s="31"/>
      <c r="F255" s="55"/>
    </row>
    <row r="256" spans="1:6" x14ac:dyDescent="0.25">
      <c r="A256" s="16"/>
      <c r="B256" s="16" t="s">
        <v>291</v>
      </c>
      <c r="C256" s="20" t="s">
        <v>285</v>
      </c>
      <c r="D256" s="42" t="s">
        <v>300</v>
      </c>
      <c r="E256" s="56">
        <f>+E258+E257</f>
        <v>0</v>
      </c>
      <c r="F256" s="57">
        <f>+F258+F257</f>
        <v>0</v>
      </c>
    </row>
    <row r="257" spans="1:6" x14ac:dyDescent="0.25">
      <c r="A257" s="16"/>
      <c r="B257" s="16"/>
      <c r="C257" s="20" t="s">
        <v>287</v>
      </c>
      <c r="D257" s="24" t="s">
        <v>288</v>
      </c>
      <c r="E257" s="29"/>
      <c r="F257" s="10"/>
    </row>
    <row r="258" spans="1:6" x14ac:dyDescent="0.25">
      <c r="A258" s="16"/>
      <c r="B258" s="16"/>
      <c r="C258" s="20" t="s">
        <v>289</v>
      </c>
      <c r="D258" s="24" t="s">
        <v>290</v>
      </c>
      <c r="E258" s="29"/>
      <c r="F258" s="8"/>
    </row>
    <row r="259" spans="1:6" x14ac:dyDescent="0.25">
      <c r="A259" s="14">
        <v>2.7</v>
      </c>
      <c r="B259" s="19"/>
      <c r="C259" s="21"/>
      <c r="D259" s="35" t="s">
        <v>314</v>
      </c>
      <c r="E259" s="36">
        <f>+E260</f>
        <v>0</v>
      </c>
      <c r="F259" s="37">
        <f>+F260</f>
        <v>0</v>
      </c>
    </row>
    <row r="260" spans="1:6" x14ac:dyDescent="0.25">
      <c r="A260" s="16"/>
      <c r="B260" s="16" t="s">
        <v>294</v>
      </c>
      <c r="D260" s="42" t="s">
        <v>301</v>
      </c>
      <c r="E260" s="30">
        <f>+E261</f>
        <v>0</v>
      </c>
      <c r="F260" s="7">
        <f>+F261</f>
        <v>0</v>
      </c>
    </row>
    <row r="261" spans="1:6" ht="15.75" thickBot="1" x14ac:dyDescent="0.3">
      <c r="A261" s="18"/>
      <c r="B261" s="18"/>
      <c r="C261" s="22" t="s">
        <v>292</v>
      </c>
      <c r="D261" s="27" t="s">
        <v>293</v>
      </c>
      <c r="E261" s="32"/>
      <c r="F261" s="11"/>
    </row>
    <row r="262" spans="1:6" ht="17.25" thickBot="1" x14ac:dyDescent="0.3">
      <c r="A262" s="67"/>
      <c r="B262" s="68"/>
      <c r="C262" s="68"/>
      <c r="D262" s="12" t="s">
        <v>302</v>
      </c>
      <c r="E262" s="40">
        <f>+E259+E237+E186+E141+E115+E98+E67+E32+E13</f>
        <v>2268319622</v>
      </c>
      <c r="F262" s="41">
        <f>+F259+F237+F186+F141+F115+F98+F67+F32+F13</f>
        <v>148614822.5</v>
      </c>
    </row>
    <row r="266" spans="1:6" x14ac:dyDescent="0.25">
      <c r="A266" s="45"/>
      <c r="B266" s="44" t="s">
        <v>303</v>
      </c>
      <c r="D266" s="44" t="s">
        <v>304</v>
      </c>
      <c r="E266" s="69" t="s">
        <v>305</v>
      </c>
      <c r="F266" s="74"/>
    </row>
    <row r="267" spans="1:6" x14ac:dyDescent="0.25">
      <c r="A267" s="43"/>
      <c r="B267" s="44" t="s">
        <v>306</v>
      </c>
      <c r="C267" s="45"/>
      <c r="D267" s="44" t="s">
        <v>307</v>
      </c>
      <c r="E267" s="69" t="s">
        <v>308</v>
      </c>
      <c r="F267" s="74"/>
    </row>
    <row r="268" spans="1:6" x14ac:dyDescent="0.25">
      <c r="A268" s="43"/>
      <c r="B268" s="44" t="s">
        <v>309</v>
      </c>
      <c r="C268" s="43"/>
      <c r="D268" s="44" t="s">
        <v>310</v>
      </c>
      <c r="E268" s="69" t="s">
        <v>315</v>
      </c>
      <c r="F268" s="70"/>
    </row>
    <row r="269" spans="1:6" x14ac:dyDescent="0.25">
      <c r="A269" s="43"/>
      <c r="B269" s="43"/>
      <c r="C269" s="43"/>
      <c r="D269" s="43"/>
      <c r="E269" s="44"/>
    </row>
    <row r="270" spans="1:6" ht="39.75" customHeight="1" x14ac:dyDescent="0.25">
      <c r="A270" s="45"/>
      <c r="B270" s="44"/>
      <c r="C270" s="43"/>
      <c r="D270" s="45"/>
      <c r="E270" s="44"/>
      <c r="F270" s="45"/>
    </row>
    <row r="271" spans="1:6" x14ac:dyDescent="0.25">
      <c r="A271" s="43"/>
      <c r="B271" s="44"/>
      <c r="C271" s="45"/>
      <c r="D271" s="43"/>
      <c r="E271" s="44"/>
      <c r="F271" s="43"/>
    </row>
    <row r="272" spans="1:6" x14ac:dyDescent="0.25">
      <c r="A272" s="43"/>
      <c r="B272" s="44"/>
      <c r="C272" s="43"/>
      <c r="D272" s="43"/>
      <c r="E272" s="44"/>
      <c r="F272" s="43"/>
    </row>
    <row r="273" spans="3:3" x14ac:dyDescent="0.25">
      <c r="C273" s="43"/>
    </row>
  </sheetData>
  <mergeCells count="9">
    <mergeCell ref="E268:F268"/>
    <mergeCell ref="A10:F10"/>
    <mergeCell ref="A6:F6"/>
    <mergeCell ref="A7:F7"/>
    <mergeCell ref="A4:F4"/>
    <mergeCell ref="A8:F8"/>
    <mergeCell ref="A9:F9"/>
    <mergeCell ref="E266:F266"/>
    <mergeCell ref="E267:F267"/>
  </mergeCells>
  <pageMargins left="0.11811023622047245" right="0.11811023622047245" top="0.35433070866141736" bottom="0.35433070866141736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Judith Perez Medina</cp:lastModifiedBy>
  <cp:lastPrinted>2018-02-06T18:04:03Z</cp:lastPrinted>
  <dcterms:created xsi:type="dcterms:W3CDTF">2017-09-05T12:26:40Z</dcterms:created>
  <dcterms:modified xsi:type="dcterms:W3CDTF">2018-03-12T13:42:09Z</dcterms:modified>
</cp:coreProperties>
</file>