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7\PORTAL DE TRANSPAR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1" l="1"/>
  <c r="F173" i="1"/>
  <c r="F161" i="1"/>
  <c r="F149" i="1"/>
  <c r="F236" i="1"/>
  <c r="F225" i="1"/>
  <c r="F215" i="1"/>
  <c r="F206" i="1"/>
  <c r="F193" i="1"/>
  <c r="F189" i="1"/>
  <c r="F140" i="1"/>
  <c r="F128" i="1"/>
  <c r="E128" i="1"/>
  <c r="E130" i="1"/>
  <c r="E136" i="1"/>
  <c r="E140" i="1"/>
  <c r="E149" i="1"/>
  <c r="E161" i="1"/>
  <c r="E173" i="1"/>
  <c r="E177" i="1"/>
  <c r="E189" i="1"/>
  <c r="E193" i="1"/>
  <c r="E206" i="1"/>
  <c r="E215" i="1"/>
  <c r="E225" i="1"/>
  <c r="E236" i="1"/>
  <c r="F109" i="1"/>
  <c r="F101" i="1"/>
  <c r="E101" i="1"/>
  <c r="E109" i="1"/>
  <c r="F25" i="1" l="1"/>
  <c r="F21" i="1"/>
  <c r="F15" i="1"/>
  <c r="E15" i="1"/>
  <c r="E21" i="1"/>
  <c r="F181" i="1" l="1"/>
  <c r="F32" i="1" l="1"/>
  <c r="F27" i="1"/>
  <c r="F119" i="1"/>
  <c r="F111" i="1" s="1"/>
  <c r="E80" i="1"/>
  <c r="E181" i="1"/>
  <c r="E133" i="1"/>
  <c r="F133" i="1" l="1"/>
  <c r="F136" i="1"/>
  <c r="F130" i="1"/>
  <c r="F146" i="1" l="1"/>
  <c r="F127" i="1" s="1"/>
  <c r="E233" i="1" l="1"/>
  <c r="E41" i="1" l="1"/>
  <c r="E243" i="1"/>
  <c r="E230" i="1"/>
  <c r="E123" i="1"/>
  <c r="F80" i="1"/>
  <c r="E224" i="1" l="1"/>
  <c r="F243" i="1" l="1"/>
  <c r="F187" i="1"/>
  <c r="F172" i="1" s="1"/>
  <c r="E146" i="1" l="1"/>
  <c r="E127" i="1" s="1"/>
  <c r="E187" i="1"/>
  <c r="E172" i="1" s="1"/>
  <c r="E112" i="1" l="1"/>
  <c r="E117" i="1"/>
  <c r="E119" i="1"/>
  <c r="E111" i="1" l="1"/>
  <c r="E27" i="1"/>
  <c r="F247" i="1" l="1"/>
  <c r="F246" i="1" s="1"/>
  <c r="E247" i="1"/>
  <c r="E246" i="1" s="1"/>
  <c r="F233" i="1" l="1"/>
  <c r="F230" i="1"/>
  <c r="F224" i="1" s="1"/>
  <c r="F107" i="1"/>
  <c r="F92" i="1" s="1"/>
  <c r="E107" i="1"/>
  <c r="E105" i="1"/>
  <c r="F103" i="1"/>
  <c r="E103" i="1"/>
  <c r="F99" i="1"/>
  <c r="E99" i="1"/>
  <c r="F97" i="1"/>
  <c r="E97" i="1"/>
  <c r="F95" i="1"/>
  <c r="E95" i="1"/>
  <c r="F93" i="1"/>
  <c r="E93" i="1"/>
  <c r="E92" i="1" s="1"/>
  <c r="F85" i="1"/>
  <c r="E85" i="1"/>
  <c r="F76" i="1"/>
  <c r="E76" i="1"/>
  <c r="F72" i="1" l="1"/>
  <c r="E72" i="1"/>
  <c r="F67" i="1"/>
  <c r="E67" i="1"/>
  <c r="F65" i="1"/>
  <c r="E65" i="1"/>
  <c r="F58" i="1"/>
  <c r="E58" i="1"/>
  <c r="F55" i="1"/>
  <c r="E55" i="1"/>
  <c r="F51" i="1"/>
  <c r="E51" i="1"/>
  <c r="F47" i="1"/>
  <c r="E47" i="1"/>
  <c r="F44" i="1"/>
  <c r="E44" i="1"/>
  <c r="F41" i="1"/>
  <c r="F38" i="1"/>
  <c r="E38" i="1"/>
  <c r="E32" i="1"/>
  <c r="E25" i="1"/>
  <c r="F31" i="1" l="1"/>
  <c r="E64" i="1"/>
  <c r="F64" i="1"/>
  <c r="F13" i="1"/>
  <c r="E13" i="1"/>
  <c r="E31" i="1"/>
  <c r="E249" i="1" l="1"/>
  <c r="F249" i="1"/>
</calcChain>
</file>

<file path=xl/sharedStrings.xml><?xml version="1.0" encoding="utf-8"?>
<sst xmlns="http://schemas.openxmlformats.org/spreadsheetml/2006/main" count="480" uniqueCount="358">
  <si>
    <t>REPUBLICA DOMINICANA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</si>
  <si>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Desarrollo Agroforestal”</t>
    </r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</si>
  <si>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</si>
  <si>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</si>
  <si>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</si>
  <si>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</si>
  <si>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</si>
  <si>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</si>
  <si>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</si>
  <si>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</si>
  <si>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</si>
  <si>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</si>
  <si>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</si>
  <si>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</si>
  <si>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</si>
  <si>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</si>
  <si>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</si>
  <si>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</si>
  <si>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</si>
  <si>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</si>
  <si>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</si>
  <si>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</si>
  <si>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</si>
  <si>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</si>
  <si>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</si>
  <si>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</si>
  <si>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</si>
  <si>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</si>
  <si>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</si>
  <si>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</si>
  <si>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</si>
  <si>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</si>
  <si>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</si>
  <si>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</si>
  <si>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</si>
  <si>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</si>
  <si>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</si>
  <si>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</si>
  <si>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</si>
  <si>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</si>
  <si>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</si>
  <si>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</si>
  <si>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</si>
  <si>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</si>
  <si>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</si>
  <si>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</si>
  <si>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</si>
  <si>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</si>
  <si>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</si>
  <si>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</si>
  <si>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</si>
  <si>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</si>
  <si>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</si>
  <si>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</si>
  <si>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</si>
  <si>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</si>
  <si>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</si>
  <si>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</si>
  <si>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</si>
  <si>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</si>
  <si>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</si>
  <si>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</si>
  <si>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</si>
  <si>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</si>
  <si>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</si>
  <si>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</si>
  <si>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</si>
  <si>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</si>
  <si>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</si>
  <si>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</si>
  <si>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</si>
  <si>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</si>
  <si>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</si>
  <si>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</si>
  <si>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</si>
  <si>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</si>
  <si>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</si>
  <si>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</si>
  <si>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</si>
  <si>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</si>
  <si>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</si>
  <si>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</si>
  <si>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</si>
  <si>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</si>
  <si>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</si>
  <si>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</si>
  <si>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</si>
  <si>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</si>
  <si>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</si>
  <si>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</si>
  <si>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</si>
  <si>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</si>
  <si>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</si>
  <si>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</si>
  <si>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</si>
  <si>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</si>
  <si>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</si>
  <si>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</si>
  <si>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</si>
  <si>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</si>
  <si>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</si>
  <si>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</si>
  <si>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</si>
  <si>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</si>
  <si>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</si>
  <si>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</si>
  <si>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</si>
  <si>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</si>
  <si>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</si>
  <si>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</si>
  <si>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</si>
  <si>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</si>
  <si>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</si>
  <si>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</si>
  <si>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</si>
  <si>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</si>
  <si>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</si>
  <si>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</si>
  <si>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</si>
  <si>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</si>
  <si>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</si>
  <si>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</si>
  <si>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</si>
  <si>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</si>
  <si>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</si>
  <si>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</si>
  <si>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</si>
  <si>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</si>
  <si>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</si>
  <si>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</si>
  <si>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</si>
  <si>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</si>
  <si>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</si>
  <si>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</si>
  <si>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</si>
  <si>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</si>
  <si>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</si>
  <si>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</si>
  <si>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</si>
  <si>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</si>
  <si>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</si>
  <si>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</si>
  <si>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</si>
  <si>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</si>
  <si>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</si>
  <si>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</si>
  <si>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</si>
  <si>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</si>
  <si>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</si>
  <si>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</si>
  <si>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</si>
  <si>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</si>
  <si>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</si>
  <si>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</si>
  <si>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</si>
  <si>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</si>
  <si>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</t>
    </r>
  </si>
  <si>
    <t>2.4.2</t>
  </si>
  <si>
    <t>2.4.2.3</t>
  </si>
  <si>
    <t>2.4.2.3.02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</si>
  <si>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</t>
    </r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</si>
  <si>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</si>
  <si>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</si>
  <si>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</si>
  <si>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2.4.9.1.01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</si>
  <si>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destinadas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</si>
  <si>
    <t>2.4.9</t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</si>
  <si>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</si>
  <si>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</si>
  <si>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</si>
  <si>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</si>
  <si>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</si>
  <si>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</si>
  <si>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</si>
  <si>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</si>
  <si>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</si>
  <si>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</si>
  <si>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</si>
  <si>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</si>
  <si>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</si>
  <si>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</si>
  <si>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</si>
  <si>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</si>
  <si>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</si>
  <si>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</si>
  <si>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</si>
  <si>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</si>
  <si>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</si>
  <si>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</si>
  <si>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</si>
  <si>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</si>
  <si>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</si>
  <si>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</si>
  <si>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</si>
  <si>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</si>
  <si>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</si>
  <si>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</si>
  <si>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</si>
  <si>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</si>
  <si>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</si>
  <si>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</si>
  <si>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</si>
  <si>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</si>
  <si>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</si>
  <si>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</si>
  <si>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</si>
  <si>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</si>
  <si>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TRANSFERENCIA CORRIENTES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</si>
  <si>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</si>
  <si>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</si>
  <si>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</si>
  <si>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</si>
  <si>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</si>
  <si>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</si>
  <si>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</si>
  <si>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</si>
  <si>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</si>
  <si>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</si>
  <si>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</si>
  <si>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</si>
  <si>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</si>
  <si>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</si>
  <si>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</si>
  <si>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</si>
  <si>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</si>
  <si>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</si>
  <si>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</si>
  <si>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</si>
  <si>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</si>
  <si>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</si>
  <si>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</si>
  <si>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</si>
  <si>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</si>
  <si>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</si>
  <si>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</si>
  <si>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</si>
  <si>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</si>
  <si>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</si>
  <si>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</si>
  <si>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</si>
  <si>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</si>
  <si>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</si>
  <si>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</si>
  <si>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</si>
  <si>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</si>
  <si>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</si>
  <si>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</si>
  <si>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</si>
  <si>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</si>
  <si>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</si>
  <si>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</si>
  <si>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</si>
  <si>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</si>
  <si>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</si>
  <si>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</si>
  <si>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</si>
  <si>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</si>
  <si>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</si>
  <si>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</si>
  <si>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</si>
  <si>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</si>
  <si>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</si>
  <si>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</si>
  <si>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</si>
  <si>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</si>
  <si>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</si>
  <si>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</si>
  <si>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</si>
  <si>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</si>
  <si>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</si>
  <si>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</si>
  <si>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</si>
  <si>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</si>
  <si>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</si>
  <si>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</si>
  <si>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</si>
  <si>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</si>
  <si>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</si>
  <si>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</si>
  <si>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</si>
  <si>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</si>
  <si>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</si>
  <si>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</si>
  <si>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</si>
  <si>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</si>
  <si>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</si>
  <si>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</si>
  <si>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</si>
  <si>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</si>
  <si>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</si>
  <si>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</si>
  <si>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</si>
  <si>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</si>
  <si>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</si>
  <si>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</si>
  <si>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</si>
  <si>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</si>
  <si>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</si>
  <si>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</si>
  <si>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</si>
  <si>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</si>
  <si>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</si>
  <si>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</si>
  <si>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</si>
  <si>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</si>
  <si>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</si>
  <si>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</si>
  <si>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</si>
  <si>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</si>
  <si>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</si>
  <si>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</si>
  <si>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</si>
  <si>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</si>
  <si>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</si>
  <si>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</si>
  <si>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</si>
  <si>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</si>
  <si>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</si>
  <si>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</si>
  <si>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</si>
  <si>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</si>
  <si>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</si>
  <si>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</si>
  <si>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</si>
  <si>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</si>
  <si>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</si>
  <si>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</si>
  <si>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</si>
  <si>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</si>
  <si>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</si>
  <si>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</si>
  <si>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</si>
  <si>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</si>
  <si>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</si>
  <si>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</si>
  <si>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</si>
  <si>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</si>
  <si>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</si>
  <si>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</si>
  <si>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</si>
  <si>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</si>
  <si>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</si>
  <si>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</si>
  <si>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2.3.6.1.05</t>
  </si>
  <si>
    <t>Productos de Arcilla</t>
  </si>
  <si>
    <t>Productos abrasivos</t>
  </si>
  <si>
    <t>Presupuesto Vigente y Ejecutado al 31 de Diciembre 2017</t>
  </si>
  <si>
    <t>2.1.2.2.02</t>
  </si>
  <si>
    <t>Compensacion por Horas Extraordinarias</t>
  </si>
  <si>
    <t>PRESUPUESTO VIGENTE AL 30/11/2017</t>
  </si>
  <si>
    <t>PRESUPUESTO EJECUTADO AL 31/12/2017</t>
  </si>
  <si>
    <t>4.2.1</t>
  </si>
  <si>
    <t>4.2.1.1.03</t>
  </si>
  <si>
    <t>Disminucion de cta por pagar internas de corto plazo, deuda administrativa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</si>
  <si>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</si>
  <si>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produccion</t>
    </r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</si>
  <si>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</si>
  <si>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desmonte e instalacion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</si>
</sst>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0" fontId="0" fillId="0" borderId="7" xfId="0" applyBorder="1"/>
    <xf numFmtId="0" fontId="0" fillId="0" borderId="11" xfId="0" applyBorder="1"/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165" fontId="5" fillId="4" borderId="9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9"/>
  <sheetViews>
    <sheetView tabSelected="1" zoomScaleNormal="100" workbookViewId="0">
      <selection activeCell="I9" sqref="I9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4.85546875" customWidth="1"/>
    <col min="6" max="6" width="22.5703125" customWidth="1"/>
  </cols>
  <sheetData>
    <row r="4" spans="1:7" x14ac:dyDescent="0.25">
      <c r="A4" s="69"/>
      <c r="B4" s="69"/>
      <c r="C4" s="69"/>
      <c r="D4" s="69"/>
      <c r="E4" s="69"/>
      <c r="F4" s="69"/>
    </row>
    <row r="5" spans="1:7" x14ac:dyDescent="0.25">
      <c r="A5" s="38"/>
      <c r="B5" s="38"/>
      <c r="C5" s="38"/>
      <c r="D5" s="38"/>
      <c r="E5" s="38"/>
      <c r="F5" s="38"/>
    </row>
    <row r="6" spans="1:7" x14ac:dyDescent="0.25">
      <c r="A6" s="71" t="s">
        <v>0</v>
      </c>
      <c r="B6" s="71"/>
      <c r="C6" s="71"/>
      <c r="D6" s="71"/>
      <c r="E6" s="71"/>
      <c r="F6" s="71"/>
    </row>
    <row r="7" spans="1:7" x14ac:dyDescent="0.25">
      <c r="A7" s="70" t="s">
        <v>1</v>
      </c>
      <c r="B7" s="70"/>
      <c r="C7" s="70"/>
      <c r="D7" s="70"/>
      <c r="E7" s="70"/>
      <c r="F7" s="70"/>
    </row>
    <row r="8" spans="1:7" x14ac:dyDescent="0.25">
      <c r="A8" s="70" t="s">
        <v>324</v>
      </c>
      <c r="B8" s="70"/>
      <c r="C8" s="70"/>
      <c r="D8" s="70"/>
      <c r="E8" s="70"/>
      <c r="F8" s="70"/>
    </row>
    <row r="9" spans="1:7" ht="15.75" x14ac:dyDescent="0.25">
      <c r="A9" s="72" t="s">
        <v>346</v>
      </c>
      <c r="B9" s="72"/>
      <c r="C9" s="72"/>
      <c r="D9" s="72"/>
      <c r="E9" s="72"/>
      <c r="F9" s="72"/>
    </row>
    <row r="10" spans="1:7" ht="15.75" thickBot="1" x14ac:dyDescent="0.3">
      <c r="A10" s="70" t="s">
        <v>6</v>
      </c>
      <c r="B10" s="70"/>
      <c r="C10" s="70"/>
      <c r="D10" s="70"/>
      <c r="E10" s="70"/>
      <c r="F10" s="70"/>
    </row>
    <row r="11" spans="1:7" ht="45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3" t="s">
        <v>349</v>
      </c>
      <c r="F11" s="4" t="s">
        <v>350</v>
      </c>
    </row>
    <row r="12" spans="1:7" x14ac:dyDescent="0.25">
      <c r="A12" s="13"/>
      <c r="B12" s="13"/>
      <c r="C12" s="13"/>
      <c r="D12" s="23"/>
      <c r="E12" s="28"/>
      <c r="F12" s="5"/>
    </row>
    <row r="13" spans="1:7" x14ac:dyDescent="0.25">
      <c r="A13" s="14">
        <v>2.1</v>
      </c>
      <c r="B13" s="14"/>
      <c r="C13" s="19"/>
      <c r="D13" s="34" t="s">
        <v>7</v>
      </c>
      <c r="E13" s="36">
        <f>+E15+E21+E25+E27</f>
        <v>73003858.280000001</v>
      </c>
      <c r="F13" s="37">
        <f>+F15+F21+F25+F27</f>
        <v>72858369.689999998</v>
      </c>
      <c r="G13" s="54"/>
    </row>
    <row r="14" spans="1:7" x14ac:dyDescent="0.25">
      <c r="A14" s="15"/>
      <c r="B14" s="15"/>
      <c r="C14" s="16"/>
      <c r="D14" s="16"/>
      <c r="E14" s="29"/>
      <c r="F14" s="6"/>
      <c r="G14" s="54"/>
    </row>
    <row r="15" spans="1:7" x14ac:dyDescent="0.25">
      <c r="A15" s="15"/>
      <c r="B15" s="15" t="s">
        <v>8</v>
      </c>
      <c r="C15" s="16"/>
      <c r="D15" s="42" t="s">
        <v>9</v>
      </c>
      <c r="E15" s="56">
        <f>+E16+E17+E18+E19+E20</f>
        <v>38644873.410000004</v>
      </c>
      <c r="F15" s="59">
        <f>+F16+F17+F18+F19</f>
        <v>38605048.039999999</v>
      </c>
      <c r="G15" s="54"/>
    </row>
    <row r="16" spans="1:7" x14ac:dyDescent="0.25">
      <c r="A16" s="15"/>
      <c r="B16" s="15"/>
      <c r="C16" s="20" t="s">
        <v>10</v>
      </c>
      <c r="D16" s="24" t="s">
        <v>19</v>
      </c>
      <c r="E16" s="31">
        <v>38349449.130000003</v>
      </c>
      <c r="F16" s="8">
        <v>38349444.899999999</v>
      </c>
      <c r="G16" s="54"/>
    </row>
    <row r="17" spans="1:7" ht="24" x14ac:dyDescent="0.25">
      <c r="A17" s="15"/>
      <c r="B17" s="15"/>
      <c r="C17" s="20" t="s">
        <v>11</v>
      </c>
      <c r="D17" s="24" t="s">
        <v>12</v>
      </c>
      <c r="E17" s="31">
        <v>176000.33</v>
      </c>
      <c r="F17" s="8">
        <v>176000</v>
      </c>
      <c r="G17" s="54"/>
    </row>
    <row r="18" spans="1:7" x14ac:dyDescent="0.25">
      <c r="A18" s="15"/>
      <c r="B18" s="15"/>
      <c r="C18" s="20" t="s">
        <v>13</v>
      </c>
      <c r="D18" s="24" t="s">
        <v>14</v>
      </c>
      <c r="E18" s="31">
        <v>1.24</v>
      </c>
      <c r="F18" s="8"/>
      <c r="G18" s="54"/>
    </row>
    <row r="19" spans="1:7" x14ac:dyDescent="0.25">
      <c r="A19" s="15"/>
      <c r="B19" s="15"/>
      <c r="C19" s="20" t="s">
        <v>15</v>
      </c>
      <c r="D19" s="24" t="s">
        <v>16</v>
      </c>
      <c r="E19" s="31">
        <v>79603.14</v>
      </c>
      <c r="F19" s="8">
        <v>79603.14</v>
      </c>
      <c r="G19" s="54"/>
    </row>
    <row r="20" spans="1:7" x14ac:dyDescent="0.25">
      <c r="A20" s="15"/>
      <c r="B20" s="15"/>
      <c r="C20" s="20" t="s">
        <v>17</v>
      </c>
      <c r="D20" s="24" t="s">
        <v>18</v>
      </c>
      <c r="E20" s="31">
        <v>39819.57</v>
      </c>
      <c r="F20" s="8"/>
      <c r="G20" s="54"/>
    </row>
    <row r="21" spans="1:7" x14ac:dyDescent="0.25">
      <c r="A21" s="15"/>
      <c r="B21" s="15" t="s">
        <v>24</v>
      </c>
      <c r="C21" s="16"/>
      <c r="D21" s="42" t="s">
        <v>25</v>
      </c>
      <c r="E21" s="56">
        <f>+E22+E23</f>
        <v>28031971</v>
      </c>
      <c r="F21" s="59">
        <f>+F22+F23+F24</f>
        <v>28031971</v>
      </c>
      <c r="G21" s="54"/>
    </row>
    <row r="22" spans="1:7" x14ac:dyDescent="0.25">
      <c r="A22" s="15"/>
      <c r="B22" s="15"/>
      <c r="C22" s="20" t="s">
        <v>347</v>
      </c>
      <c r="D22" s="20" t="s">
        <v>348</v>
      </c>
      <c r="E22" s="31">
        <v>26171971</v>
      </c>
      <c r="F22" s="55">
        <v>26171971</v>
      </c>
      <c r="G22" s="54"/>
    </row>
    <row r="23" spans="1:7" x14ac:dyDescent="0.25">
      <c r="A23" s="15"/>
      <c r="B23" s="15"/>
      <c r="C23" s="20" t="s">
        <v>20</v>
      </c>
      <c r="D23" s="20" t="s">
        <v>21</v>
      </c>
      <c r="E23" s="31">
        <v>1860000</v>
      </c>
      <c r="F23" s="55">
        <v>1860000</v>
      </c>
    </row>
    <row r="24" spans="1:7" x14ac:dyDescent="0.25">
      <c r="A24" s="15"/>
      <c r="B24" s="15"/>
      <c r="C24" s="20" t="s">
        <v>22</v>
      </c>
      <c r="D24" s="24" t="s">
        <v>23</v>
      </c>
      <c r="E24" s="31"/>
      <c r="F24" s="55"/>
    </row>
    <row r="25" spans="1:7" x14ac:dyDescent="0.25">
      <c r="A25" s="15"/>
      <c r="B25" s="15" t="s">
        <v>28</v>
      </c>
      <c r="C25" s="16"/>
      <c r="D25" s="42" t="s">
        <v>29</v>
      </c>
      <c r="E25" s="56">
        <f>+E26</f>
        <v>619400</v>
      </c>
      <c r="F25" s="59">
        <f>+F26</f>
        <v>514550</v>
      </c>
    </row>
    <row r="26" spans="1:7" x14ac:dyDescent="0.25">
      <c r="A26" s="15"/>
      <c r="B26" s="15"/>
      <c r="C26" s="20" t="s">
        <v>26</v>
      </c>
      <c r="D26" s="24" t="s">
        <v>27</v>
      </c>
      <c r="E26" s="31">
        <v>619400</v>
      </c>
      <c r="F26" s="55">
        <v>514550</v>
      </c>
    </row>
    <row r="27" spans="1:7" x14ac:dyDescent="0.25">
      <c r="A27" s="15"/>
      <c r="B27" s="15" t="s">
        <v>36</v>
      </c>
      <c r="C27" s="16"/>
      <c r="D27" s="42" t="s">
        <v>37</v>
      </c>
      <c r="E27" s="56">
        <f>+E30+E29+E28</f>
        <v>5707613.8700000001</v>
      </c>
      <c r="F27" s="59">
        <f>+F30+F29+F28</f>
        <v>5706800.6500000004</v>
      </c>
    </row>
    <row r="28" spans="1:7" x14ac:dyDescent="0.25">
      <c r="A28" s="15"/>
      <c r="B28" s="15"/>
      <c r="C28" s="20" t="s">
        <v>30</v>
      </c>
      <c r="D28" s="24" t="s">
        <v>31</v>
      </c>
      <c r="E28" s="31">
        <v>2636358.54</v>
      </c>
      <c r="F28" s="55">
        <v>2635558.2000000002</v>
      </c>
    </row>
    <row r="29" spans="1:7" x14ac:dyDescent="0.25">
      <c r="A29" s="15"/>
      <c r="B29" s="15"/>
      <c r="C29" s="20" t="s">
        <v>32</v>
      </c>
      <c r="D29" s="24" t="s">
        <v>33</v>
      </c>
      <c r="E29" s="31">
        <v>2704330.17</v>
      </c>
      <c r="F29" s="55">
        <v>2704323.61</v>
      </c>
    </row>
    <row r="30" spans="1:7" ht="24" x14ac:dyDescent="0.25">
      <c r="A30" s="15"/>
      <c r="B30" s="15"/>
      <c r="C30" s="20" t="s">
        <v>34</v>
      </c>
      <c r="D30" s="24" t="s">
        <v>35</v>
      </c>
      <c r="E30" s="29">
        <v>366925.16</v>
      </c>
      <c r="F30" s="8">
        <v>366918.84</v>
      </c>
    </row>
    <row r="31" spans="1:7" ht="15.75" x14ac:dyDescent="0.3">
      <c r="A31" s="14">
        <v>2.2000000000000002</v>
      </c>
      <c r="B31" s="14"/>
      <c r="C31" s="19"/>
      <c r="D31" s="25" t="s">
        <v>39</v>
      </c>
      <c r="E31" s="36">
        <f>+E32+E38+E41+E44+E47+E51+E55+E58</f>
        <v>2051943.23</v>
      </c>
      <c r="F31" s="37">
        <f>+F32+F38+F41+F44+F47+F51+F55+F58</f>
        <v>2001882.4200000002</v>
      </c>
    </row>
    <row r="32" spans="1:7" x14ac:dyDescent="0.25">
      <c r="A32" s="15"/>
      <c r="B32" s="15" t="s">
        <v>38</v>
      </c>
      <c r="C32" s="16"/>
      <c r="D32" s="42" t="s">
        <v>40</v>
      </c>
      <c r="E32" s="56">
        <f>+E37+E36+E35+E34+E33</f>
        <v>1938949.5699999998</v>
      </c>
      <c r="F32" s="59">
        <f>+F37+F36+F35+F34+F33</f>
        <v>1938948.3</v>
      </c>
    </row>
    <row r="33" spans="1:6" x14ac:dyDescent="0.25">
      <c r="A33" s="15"/>
      <c r="B33" s="15"/>
      <c r="C33" s="20" t="s">
        <v>41</v>
      </c>
      <c r="D33" s="24" t="s">
        <v>42</v>
      </c>
      <c r="E33" s="31">
        <v>698181.41</v>
      </c>
      <c r="F33" s="55">
        <v>899660.36</v>
      </c>
    </row>
    <row r="34" spans="1:6" ht="24" x14ac:dyDescent="0.25">
      <c r="A34" s="15"/>
      <c r="B34" s="15"/>
      <c r="C34" s="20" t="s">
        <v>43</v>
      </c>
      <c r="D34" s="24" t="s">
        <v>44</v>
      </c>
      <c r="E34" s="31">
        <v>25184.18</v>
      </c>
      <c r="F34" s="55">
        <v>25183.27</v>
      </c>
    </row>
    <row r="35" spans="1:6" x14ac:dyDescent="0.25">
      <c r="A35" s="15"/>
      <c r="B35" s="15"/>
      <c r="C35" s="20" t="s">
        <v>45</v>
      </c>
      <c r="D35" s="24" t="s">
        <v>46</v>
      </c>
      <c r="E35" s="31">
        <v>1195232.98</v>
      </c>
      <c r="F35" s="55">
        <v>993753.67</v>
      </c>
    </row>
    <row r="36" spans="1:6" x14ac:dyDescent="0.25">
      <c r="A36" s="15"/>
      <c r="B36" s="15"/>
      <c r="C36" s="20" t="s">
        <v>47</v>
      </c>
      <c r="D36" s="24" t="s">
        <v>48</v>
      </c>
      <c r="E36" s="31">
        <v>17102</v>
      </c>
      <c r="F36" s="55">
        <v>17102</v>
      </c>
    </row>
    <row r="37" spans="1:6" x14ac:dyDescent="0.25">
      <c r="A37" s="15"/>
      <c r="B37" s="15"/>
      <c r="C37" s="20" t="s">
        <v>49</v>
      </c>
      <c r="D37" s="24" t="s">
        <v>50</v>
      </c>
      <c r="E37" s="31">
        <v>3249</v>
      </c>
      <c r="F37" s="55">
        <v>3249</v>
      </c>
    </row>
    <row r="38" spans="1:6" x14ac:dyDescent="0.25">
      <c r="A38" s="15"/>
      <c r="B38" s="15" t="s">
        <v>55</v>
      </c>
      <c r="C38" s="16"/>
      <c r="D38" s="42" t="s">
        <v>189</v>
      </c>
      <c r="E38" s="56">
        <f>+E40+E39</f>
        <v>0.59999999999854481</v>
      </c>
      <c r="F38" s="59">
        <f>+F40+F39</f>
        <v>0</v>
      </c>
    </row>
    <row r="39" spans="1:6" x14ac:dyDescent="0.25">
      <c r="A39" s="15"/>
      <c r="B39" s="15"/>
      <c r="C39" s="20" t="s">
        <v>51</v>
      </c>
      <c r="D39" s="24" t="s">
        <v>52</v>
      </c>
      <c r="E39" s="31">
        <v>29300</v>
      </c>
      <c r="F39" s="55"/>
    </row>
    <row r="40" spans="1:6" x14ac:dyDescent="0.25">
      <c r="A40" s="15"/>
      <c r="B40" s="15"/>
      <c r="C40" s="20" t="s">
        <v>53</v>
      </c>
      <c r="D40" s="24" t="s">
        <v>54</v>
      </c>
      <c r="E40" s="31">
        <v>-29299.4</v>
      </c>
      <c r="F40" s="55"/>
    </row>
    <row r="41" spans="1:6" x14ac:dyDescent="0.25">
      <c r="A41" s="15"/>
      <c r="B41" s="15" t="s">
        <v>60</v>
      </c>
      <c r="C41" s="16"/>
      <c r="D41" s="42" t="s">
        <v>190</v>
      </c>
      <c r="E41" s="56">
        <f>+E43+E42</f>
        <v>0</v>
      </c>
      <c r="F41" s="59">
        <f>+F43+F42</f>
        <v>0</v>
      </c>
    </row>
    <row r="42" spans="1:6" x14ac:dyDescent="0.25">
      <c r="A42" s="15"/>
      <c r="B42" s="15"/>
      <c r="C42" s="20" t="s">
        <v>56</v>
      </c>
      <c r="D42" s="24" t="s">
        <v>57</v>
      </c>
      <c r="E42" s="29"/>
      <c r="F42" s="8"/>
    </row>
    <row r="43" spans="1:6" x14ac:dyDescent="0.25">
      <c r="A43" s="15"/>
      <c r="B43" s="15"/>
      <c r="C43" s="20" t="s">
        <v>58</v>
      </c>
      <c r="D43" s="24" t="s">
        <v>59</v>
      </c>
      <c r="E43" s="29"/>
      <c r="F43" s="8"/>
    </row>
    <row r="44" spans="1:6" x14ac:dyDescent="0.25">
      <c r="A44" s="15"/>
      <c r="B44" s="15" t="s">
        <v>61</v>
      </c>
      <c r="C44" s="16"/>
      <c r="D44" s="42" t="s">
        <v>191</v>
      </c>
      <c r="E44" s="56">
        <f>+E46+E45</f>
        <v>57</v>
      </c>
      <c r="F44" s="59">
        <f>+F46+F45</f>
        <v>0</v>
      </c>
    </row>
    <row r="45" spans="1:6" x14ac:dyDescent="0.25">
      <c r="A45" s="15"/>
      <c r="B45" s="15"/>
      <c r="C45" s="20" t="s">
        <v>62</v>
      </c>
      <c r="D45" s="24" t="s">
        <v>63</v>
      </c>
      <c r="E45" s="31"/>
      <c r="F45" s="55"/>
    </row>
    <row r="46" spans="1:6" x14ac:dyDescent="0.25">
      <c r="A46" s="15"/>
      <c r="B46" s="15"/>
      <c r="C46" s="20" t="s">
        <v>64</v>
      </c>
      <c r="D46" s="24" t="s">
        <v>65</v>
      </c>
      <c r="E46" s="31">
        <v>57</v>
      </c>
      <c r="F46" s="60"/>
    </row>
    <row r="47" spans="1:6" x14ac:dyDescent="0.25">
      <c r="A47" s="15"/>
      <c r="B47" s="15" t="s">
        <v>66</v>
      </c>
      <c r="C47" s="16"/>
      <c r="D47" s="42" t="s">
        <v>192</v>
      </c>
      <c r="E47" s="56">
        <f>+E50+E49+E48</f>
        <v>112935.76</v>
      </c>
      <c r="F47" s="59">
        <f>+F50+F49+F48</f>
        <v>62934.12</v>
      </c>
    </row>
    <row r="48" spans="1:6" ht="24" x14ac:dyDescent="0.25">
      <c r="A48" s="15"/>
      <c r="B48" s="15"/>
      <c r="C48" s="20" t="s">
        <v>67</v>
      </c>
      <c r="D48" s="24" t="s">
        <v>68</v>
      </c>
      <c r="E48" s="31">
        <v>112935.76</v>
      </c>
      <c r="F48" s="55">
        <v>62934.12</v>
      </c>
    </row>
    <row r="49" spans="1:7" ht="24" x14ac:dyDescent="0.25">
      <c r="A49" s="15"/>
      <c r="B49" s="15"/>
      <c r="C49" s="20" t="s">
        <v>69</v>
      </c>
      <c r="D49" s="24" t="s">
        <v>70</v>
      </c>
      <c r="E49" s="31"/>
      <c r="F49" s="60"/>
    </row>
    <row r="50" spans="1:7" x14ac:dyDescent="0.25">
      <c r="A50" s="15"/>
      <c r="B50" s="15"/>
      <c r="C50" s="20" t="s">
        <v>71</v>
      </c>
      <c r="D50" s="24" t="s">
        <v>72</v>
      </c>
      <c r="E50" s="31"/>
      <c r="F50" s="60"/>
    </row>
    <row r="51" spans="1:7" x14ac:dyDescent="0.25">
      <c r="A51" s="15"/>
      <c r="B51" s="15" t="s">
        <v>79</v>
      </c>
      <c r="C51" s="16"/>
      <c r="D51" s="42" t="s">
        <v>193</v>
      </c>
      <c r="E51" s="56">
        <f>+E54+E53+E52</f>
        <v>0.3</v>
      </c>
      <c r="F51" s="59">
        <f>+F54+F53+F52</f>
        <v>0</v>
      </c>
    </row>
    <row r="52" spans="1:7" x14ac:dyDescent="0.25">
      <c r="A52" s="15"/>
      <c r="B52" s="15"/>
      <c r="C52" s="20" t="s">
        <v>73</v>
      </c>
      <c r="D52" s="20" t="s">
        <v>74</v>
      </c>
      <c r="E52" s="31">
        <v>0.3</v>
      </c>
      <c r="F52" s="55"/>
    </row>
    <row r="53" spans="1:7" x14ac:dyDescent="0.25">
      <c r="A53" s="15"/>
      <c r="B53" s="15"/>
      <c r="C53" s="20" t="s">
        <v>75</v>
      </c>
      <c r="D53" s="24" t="s">
        <v>76</v>
      </c>
      <c r="E53" s="29"/>
      <c r="F53" s="8"/>
    </row>
    <row r="54" spans="1:7" x14ac:dyDescent="0.25">
      <c r="A54" s="15"/>
      <c r="B54" s="15"/>
      <c r="C54" s="20" t="s">
        <v>77</v>
      </c>
      <c r="D54" s="24" t="s">
        <v>78</v>
      </c>
      <c r="E54" s="29"/>
      <c r="F54" s="8"/>
    </row>
    <row r="55" spans="1:7" x14ac:dyDescent="0.25">
      <c r="A55" s="15"/>
      <c r="B55" s="15" t="s">
        <v>84</v>
      </c>
      <c r="C55" s="16"/>
      <c r="D55" s="42" t="s">
        <v>194</v>
      </c>
      <c r="E55" s="56">
        <f>+E57+E56</f>
        <v>0</v>
      </c>
      <c r="F55" s="59">
        <f>+F57+F56</f>
        <v>0</v>
      </c>
      <c r="G55" s="61"/>
    </row>
    <row r="56" spans="1:7" ht="24" x14ac:dyDescent="0.25">
      <c r="A56" s="15"/>
      <c r="B56" s="15"/>
      <c r="C56" s="20" t="s">
        <v>80</v>
      </c>
      <c r="D56" s="24" t="s">
        <v>81</v>
      </c>
      <c r="E56" s="31"/>
      <c r="F56" s="60"/>
      <c r="G56" s="61"/>
    </row>
    <row r="57" spans="1:7" ht="24" x14ac:dyDescent="0.25">
      <c r="A57" s="15"/>
      <c r="B57" s="15"/>
      <c r="C57" s="20" t="s">
        <v>82</v>
      </c>
      <c r="D57" s="24" t="s">
        <v>83</v>
      </c>
      <c r="E57" s="31"/>
      <c r="F57" s="55"/>
      <c r="G57" s="61"/>
    </row>
    <row r="58" spans="1:7" x14ac:dyDescent="0.25">
      <c r="A58" s="15"/>
      <c r="B58" s="15" t="s">
        <v>95</v>
      </c>
      <c r="C58" s="16"/>
      <c r="D58" s="42" t="s">
        <v>39</v>
      </c>
      <c r="E58" s="56">
        <f>+E63+E62+E61+E60+E59</f>
        <v>0</v>
      </c>
      <c r="F58" s="59">
        <f>+F63+F62+F61+F60+F59</f>
        <v>0</v>
      </c>
      <c r="G58" s="61"/>
    </row>
    <row r="59" spans="1:7" x14ac:dyDescent="0.25">
      <c r="A59" s="15"/>
      <c r="B59" s="15"/>
      <c r="C59" s="20" t="s">
        <v>85</v>
      </c>
      <c r="D59" s="24" t="s">
        <v>86</v>
      </c>
      <c r="E59" s="31"/>
      <c r="F59" s="60"/>
      <c r="G59" s="61"/>
    </row>
    <row r="60" spans="1:7" x14ac:dyDescent="0.25">
      <c r="A60" s="15"/>
      <c r="B60" s="15"/>
      <c r="C60" s="20" t="s">
        <v>87</v>
      </c>
      <c r="D60" s="24" t="s">
        <v>88</v>
      </c>
      <c r="E60" s="31"/>
      <c r="F60" s="52"/>
      <c r="G60" s="61"/>
    </row>
    <row r="61" spans="1:7" x14ac:dyDescent="0.25">
      <c r="A61" s="15"/>
      <c r="B61" s="15"/>
      <c r="C61" s="20" t="s">
        <v>89</v>
      </c>
      <c r="D61" s="24" t="s">
        <v>90</v>
      </c>
      <c r="E61" s="29"/>
      <c r="F61" s="8"/>
    </row>
    <row r="62" spans="1:7" x14ac:dyDescent="0.25">
      <c r="A62" s="15"/>
      <c r="B62" s="15"/>
      <c r="C62" s="20" t="s">
        <v>91</v>
      </c>
      <c r="D62" s="24" t="s">
        <v>92</v>
      </c>
      <c r="E62" s="29"/>
      <c r="F62" s="8"/>
    </row>
    <row r="63" spans="1:7" x14ac:dyDescent="0.25">
      <c r="A63" s="15"/>
      <c r="B63" s="15"/>
      <c r="C63" s="20" t="s">
        <v>93</v>
      </c>
      <c r="D63" s="24" t="s">
        <v>94</v>
      </c>
      <c r="E63" s="29"/>
      <c r="F63" s="8"/>
    </row>
    <row r="64" spans="1:7" x14ac:dyDescent="0.25">
      <c r="A64" s="14">
        <v>2.2999999999999998</v>
      </c>
      <c r="B64" s="14"/>
      <c r="C64" s="19"/>
      <c r="D64" s="34" t="s">
        <v>319</v>
      </c>
      <c r="E64" s="36">
        <f>+E85+E80+E76+E72+E67</f>
        <v>2200002.1900000004</v>
      </c>
      <c r="F64" s="36">
        <f>+F85+F80+F76+F72+F67+F65</f>
        <v>2200000</v>
      </c>
    </row>
    <row r="65" spans="1:6" x14ac:dyDescent="0.25">
      <c r="A65" s="15"/>
      <c r="B65" s="15" t="s">
        <v>98</v>
      </c>
      <c r="C65" s="16"/>
      <c r="D65" s="42" t="s">
        <v>195</v>
      </c>
      <c r="E65" s="56">
        <f>+E66</f>
        <v>0</v>
      </c>
      <c r="F65" s="59">
        <f>+F66</f>
        <v>0</v>
      </c>
    </row>
    <row r="66" spans="1:6" x14ac:dyDescent="0.25">
      <c r="A66" s="15"/>
      <c r="B66" s="15"/>
      <c r="C66" s="20" t="s">
        <v>96</v>
      </c>
      <c r="D66" s="24" t="s">
        <v>97</v>
      </c>
      <c r="E66" s="31"/>
      <c r="F66" s="55"/>
    </row>
    <row r="67" spans="1:6" x14ac:dyDescent="0.25">
      <c r="A67" s="15"/>
      <c r="B67" s="15" t="s">
        <v>108</v>
      </c>
      <c r="C67" s="16"/>
      <c r="D67" s="42" t="s">
        <v>196</v>
      </c>
      <c r="E67" s="56">
        <f>+E71+E70+E69+E68</f>
        <v>0</v>
      </c>
      <c r="F67" s="59">
        <f>+F71+F70+F69+F68</f>
        <v>0</v>
      </c>
    </row>
    <row r="68" spans="1:6" x14ac:dyDescent="0.25">
      <c r="A68" s="15"/>
      <c r="B68" s="15"/>
      <c r="C68" s="20" t="s">
        <v>100</v>
      </c>
      <c r="D68" s="24" t="s">
        <v>101</v>
      </c>
      <c r="E68" s="31"/>
      <c r="F68" s="52"/>
    </row>
    <row r="69" spans="1:6" x14ac:dyDescent="0.25">
      <c r="A69" s="15"/>
      <c r="B69" s="15"/>
      <c r="C69" s="20" t="s">
        <v>102</v>
      </c>
      <c r="D69" s="24" t="s">
        <v>103</v>
      </c>
      <c r="E69" s="31"/>
      <c r="F69" s="52"/>
    </row>
    <row r="70" spans="1:6" x14ac:dyDescent="0.25">
      <c r="A70" s="15"/>
      <c r="B70" s="15"/>
      <c r="C70" s="20" t="s">
        <v>104</v>
      </c>
      <c r="D70" s="24" t="s">
        <v>105</v>
      </c>
      <c r="E70" s="31"/>
      <c r="F70" s="52"/>
    </row>
    <row r="71" spans="1:6" x14ac:dyDescent="0.25">
      <c r="A71" s="15"/>
      <c r="B71" s="15"/>
      <c r="C71" s="20" t="s">
        <v>106</v>
      </c>
      <c r="D71" s="24" t="s">
        <v>107</v>
      </c>
      <c r="E71" s="31"/>
      <c r="F71" s="52"/>
    </row>
    <row r="72" spans="1:6" x14ac:dyDescent="0.25">
      <c r="A72" s="15"/>
      <c r="B72" s="15" t="s">
        <v>115</v>
      </c>
      <c r="C72" s="16"/>
      <c r="D72" s="42" t="s">
        <v>197</v>
      </c>
      <c r="E72" s="56">
        <f>+E75+E74+E73</f>
        <v>0.49</v>
      </c>
      <c r="F72" s="59">
        <f>+F75+F74+F73</f>
        <v>0</v>
      </c>
    </row>
    <row r="73" spans="1:6" x14ac:dyDescent="0.25">
      <c r="A73" s="15"/>
      <c r="B73" s="15"/>
      <c r="C73" s="20" t="s">
        <v>109</v>
      </c>
      <c r="D73" s="24" t="s">
        <v>110</v>
      </c>
      <c r="E73" s="31"/>
      <c r="F73" s="52"/>
    </row>
    <row r="74" spans="1:6" x14ac:dyDescent="0.25">
      <c r="A74" s="15"/>
      <c r="B74" s="15"/>
      <c r="C74" s="20" t="s">
        <v>111</v>
      </c>
      <c r="D74" s="24" t="s">
        <v>112</v>
      </c>
      <c r="E74" s="31"/>
      <c r="F74" s="9"/>
    </row>
    <row r="75" spans="1:6" x14ac:dyDescent="0.25">
      <c r="A75" s="15"/>
      <c r="B75" s="15"/>
      <c r="C75" s="20" t="s">
        <v>113</v>
      </c>
      <c r="D75" s="24" t="s">
        <v>114</v>
      </c>
      <c r="E75" s="31">
        <v>0.49</v>
      </c>
      <c r="F75" s="9"/>
    </row>
    <row r="76" spans="1:6" ht="25.5" x14ac:dyDescent="0.25">
      <c r="A76" s="15"/>
      <c r="B76" s="15" t="s">
        <v>122</v>
      </c>
      <c r="C76" s="16"/>
      <c r="D76" s="42" t="s">
        <v>198</v>
      </c>
      <c r="E76" s="56">
        <f>+E79+E78+E77</f>
        <v>0</v>
      </c>
      <c r="F76" s="59">
        <f>+F79+F78+F77</f>
        <v>0</v>
      </c>
    </row>
    <row r="77" spans="1:6" x14ac:dyDescent="0.25">
      <c r="A77" s="15"/>
      <c r="B77" s="15"/>
      <c r="C77" s="20" t="s">
        <v>116</v>
      </c>
      <c r="D77" s="24" t="s">
        <v>117</v>
      </c>
      <c r="E77" s="31"/>
      <c r="F77" s="52"/>
    </row>
    <row r="78" spans="1:6" x14ac:dyDescent="0.25">
      <c r="A78" s="15"/>
      <c r="B78" s="15"/>
      <c r="C78" s="20" t="s">
        <v>118</v>
      </c>
      <c r="D78" s="24" t="s">
        <v>119</v>
      </c>
      <c r="E78" s="31"/>
      <c r="F78" s="52"/>
    </row>
    <row r="79" spans="1:6" x14ac:dyDescent="0.25">
      <c r="A79" s="15"/>
      <c r="B79" s="15"/>
      <c r="C79" s="20" t="s">
        <v>120</v>
      </c>
      <c r="D79" s="24" t="s">
        <v>121</v>
      </c>
      <c r="E79" s="31"/>
      <c r="F79" s="52"/>
    </row>
    <row r="80" spans="1:6" x14ac:dyDescent="0.25">
      <c r="A80" s="15"/>
      <c r="B80" s="15" t="s">
        <v>129</v>
      </c>
      <c r="C80" s="16"/>
      <c r="D80" s="42" t="s">
        <v>199</v>
      </c>
      <c r="E80" s="56">
        <f>+E84+E83+E81</f>
        <v>2200000</v>
      </c>
      <c r="F80" s="59">
        <f>+F84+F82+F81+F83</f>
        <v>2200000</v>
      </c>
    </row>
    <row r="81" spans="1:6" x14ac:dyDescent="0.25">
      <c r="A81" s="15"/>
      <c r="B81" s="15"/>
      <c r="C81" s="20" t="s">
        <v>123</v>
      </c>
      <c r="D81" s="24" t="s">
        <v>124</v>
      </c>
      <c r="E81" s="31">
        <v>2200000</v>
      </c>
      <c r="F81" s="55">
        <v>2200000</v>
      </c>
    </row>
    <row r="82" spans="1:6" x14ac:dyDescent="0.25">
      <c r="A82" s="15"/>
      <c r="B82" s="15"/>
      <c r="C82" s="20" t="s">
        <v>125</v>
      </c>
      <c r="D82" s="24" t="s">
        <v>126</v>
      </c>
      <c r="E82" s="31"/>
      <c r="F82" s="55"/>
    </row>
    <row r="83" spans="1:6" x14ac:dyDescent="0.25">
      <c r="A83" s="15"/>
      <c r="B83" s="15"/>
      <c r="C83" s="20" t="s">
        <v>336</v>
      </c>
      <c r="D83" s="24" t="s">
        <v>337</v>
      </c>
      <c r="E83" s="31"/>
      <c r="F83" s="55"/>
    </row>
    <row r="84" spans="1:6" ht="24" x14ac:dyDescent="0.25">
      <c r="A84" s="15"/>
      <c r="B84" s="15"/>
      <c r="C84" s="20" t="s">
        <v>127</v>
      </c>
      <c r="D84" s="24" t="s">
        <v>128</v>
      </c>
      <c r="E84" s="31"/>
      <c r="F84" s="52"/>
    </row>
    <row r="85" spans="1:6" x14ac:dyDescent="0.25">
      <c r="A85" s="15"/>
      <c r="B85" s="15" t="s">
        <v>142</v>
      </c>
      <c r="C85" s="16"/>
      <c r="D85" s="42" t="s">
        <v>200</v>
      </c>
      <c r="E85" s="56">
        <f>+E91+E90+E89+E88+E87+E86</f>
        <v>1.7</v>
      </c>
      <c r="F85" s="59">
        <f>+F91+F90+F89+F88+F87+F86</f>
        <v>0</v>
      </c>
    </row>
    <row r="86" spans="1:6" x14ac:dyDescent="0.25">
      <c r="A86" s="15"/>
      <c r="B86" s="15"/>
      <c r="C86" s="20" t="s">
        <v>130</v>
      </c>
      <c r="D86" s="24" t="s">
        <v>131</v>
      </c>
      <c r="E86" s="29"/>
      <c r="F86" s="9"/>
    </row>
    <row r="87" spans="1:6" ht="24" x14ac:dyDescent="0.25">
      <c r="A87" s="15"/>
      <c r="B87" s="15"/>
      <c r="C87" s="20" t="s">
        <v>132</v>
      </c>
      <c r="D87" s="24" t="s">
        <v>133</v>
      </c>
      <c r="E87" s="29"/>
      <c r="F87" s="9"/>
    </row>
    <row r="88" spans="1:6" x14ac:dyDescent="0.25">
      <c r="A88" s="15"/>
      <c r="B88" s="15"/>
      <c r="C88" s="20" t="s">
        <v>134</v>
      </c>
      <c r="D88" s="24" t="s">
        <v>135</v>
      </c>
      <c r="E88" s="29"/>
      <c r="F88" s="9"/>
    </row>
    <row r="89" spans="1:6" x14ac:dyDescent="0.25">
      <c r="A89" s="15"/>
      <c r="B89" s="15"/>
      <c r="C89" s="20" t="s">
        <v>136</v>
      </c>
      <c r="D89" s="24" t="s">
        <v>137</v>
      </c>
      <c r="E89" s="29">
        <v>0.52</v>
      </c>
      <c r="F89" s="9"/>
    </row>
    <row r="90" spans="1:6" x14ac:dyDescent="0.25">
      <c r="A90" s="15"/>
      <c r="B90" s="15"/>
      <c r="C90" s="20" t="s">
        <v>138</v>
      </c>
      <c r="D90" s="24" t="s">
        <v>139</v>
      </c>
      <c r="E90" s="29">
        <v>0.22</v>
      </c>
      <c r="F90" s="9"/>
    </row>
    <row r="91" spans="1:6" x14ac:dyDescent="0.25">
      <c r="A91" s="15"/>
      <c r="B91" s="15"/>
      <c r="C91" s="20" t="s">
        <v>140</v>
      </c>
      <c r="D91" s="24" t="s">
        <v>141</v>
      </c>
      <c r="E91" s="29">
        <v>0.96</v>
      </c>
      <c r="F91" s="9"/>
    </row>
    <row r="92" spans="1:6" x14ac:dyDescent="0.25">
      <c r="A92" s="14">
        <v>2.4</v>
      </c>
      <c r="B92" s="14"/>
      <c r="C92" s="19"/>
      <c r="D92" s="34" t="s">
        <v>320</v>
      </c>
      <c r="E92" s="36">
        <f>+E93+E95+E97+E99+E101+E103+E105+E107+E109</f>
        <v>126656260.06</v>
      </c>
      <c r="F92" s="36">
        <f>+F93+F95+F97+F99+F101+F103+F105+F107+F109</f>
        <v>126570010.84</v>
      </c>
    </row>
    <row r="93" spans="1:6" x14ac:dyDescent="0.25">
      <c r="A93" s="15"/>
      <c r="B93" s="15" t="s">
        <v>143</v>
      </c>
      <c r="C93" s="16"/>
      <c r="D93" s="42" t="s">
        <v>201</v>
      </c>
      <c r="E93" s="56">
        <f>+E94</f>
        <v>12545000</v>
      </c>
      <c r="F93" s="59">
        <f>+F94</f>
        <v>12515000</v>
      </c>
    </row>
    <row r="94" spans="1:6" x14ac:dyDescent="0.25">
      <c r="A94" s="15"/>
      <c r="B94" s="15"/>
      <c r="C94" s="20" t="s">
        <v>145</v>
      </c>
      <c r="D94" s="24" t="s">
        <v>144</v>
      </c>
      <c r="E94" s="31">
        <v>12545000</v>
      </c>
      <c r="F94" s="55">
        <v>12515000</v>
      </c>
    </row>
    <row r="95" spans="1:6" x14ac:dyDescent="0.25">
      <c r="A95" s="15"/>
      <c r="B95" s="15" t="s">
        <v>146</v>
      </c>
      <c r="C95" s="16"/>
      <c r="D95" s="42" t="s">
        <v>202</v>
      </c>
      <c r="E95" s="56">
        <f>+E96</f>
        <v>10000</v>
      </c>
      <c r="F95" s="59">
        <f>+F96</f>
        <v>10000</v>
      </c>
    </row>
    <row r="96" spans="1:6" ht="24" x14ac:dyDescent="0.25">
      <c r="A96" s="15"/>
      <c r="B96" s="15"/>
      <c r="C96" s="20" t="s">
        <v>147</v>
      </c>
      <c r="D96" s="24" t="s">
        <v>148</v>
      </c>
      <c r="E96" s="31">
        <v>10000</v>
      </c>
      <c r="F96" s="55">
        <v>10000</v>
      </c>
    </row>
    <row r="97" spans="1:6" x14ac:dyDescent="0.25">
      <c r="A97" s="15"/>
      <c r="B97" s="15" t="s">
        <v>151</v>
      </c>
      <c r="C97" s="16"/>
      <c r="D97" s="42" t="s">
        <v>203</v>
      </c>
      <c r="E97" s="56">
        <f>+E98</f>
        <v>298081</v>
      </c>
      <c r="F97" s="59">
        <f>+F98</f>
        <v>298081</v>
      </c>
    </row>
    <row r="98" spans="1:6" x14ac:dyDescent="0.25">
      <c r="A98" s="15"/>
      <c r="B98" s="15"/>
      <c r="C98" s="20" t="s">
        <v>149</v>
      </c>
      <c r="D98" s="24" t="s">
        <v>150</v>
      </c>
      <c r="E98" s="31">
        <v>298081</v>
      </c>
      <c r="F98" s="55">
        <v>298081</v>
      </c>
    </row>
    <row r="99" spans="1:6" x14ac:dyDescent="0.25">
      <c r="A99" s="15"/>
      <c r="B99" s="15" t="s">
        <v>152</v>
      </c>
      <c r="C99" s="16"/>
      <c r="D99" s="42" t="s">
        <v>204</v>
      </c>
      <c r="E99" s="56">
        <f>+E100</f>
        <v>206674</v>
      </c>
      <c r="F99" s="59">
        <f>+F100</f>
        <v>206666</v>
      </c>
    </row>
    <row r="100" spans="1:6" ht="24" x14ac:dyDescent="0.25">
      <c r="A100" s="15"/>
      <c r="B100" s="15"/>
      <c r="C100" s="20" t="s">
        <v>153</v>
      </c>
      <c r="D100" s="24" t="s">
        <v>154</v>
      </c>
      <c r="E100" s="31">
        <v>206674</v>
      </c>
      <c r="F100" s="55">
        <v>206666</v>
      </c>
    </row>
    <row r="101" spans="1:6" ht="25.5" x14ac:dyDescent="0.25">
      <c r="A101" s="15"/>
      <c r="B101" s="15" t="s">
        <v>157</v>
      </c>
      <c r="C101" s="16"/>
      <c r="D101" s="42" t="s">
        <v>205</v>
      </c>
      <c r="E101" s="56">
        <f>+E102</f>
        <v>31308243.329999998</v>
      </c>
      <c r="F101" s="59">
        <f>+F102</f>
        <v>31308238.329999998</v>
      </c>
    </row>
    <row r="102" spans="1:6" ht="24" x14ac:dyDescent="0.25">
      <c r="A102" s="15"/>
      <c r="B102" s="15"/>
      <c r="C102" s="20" t="s">
        <v>155</v>
      </c>
      <c r="D102" s="24" t="s">
        <v>156</v>
      </c>
      <c r="E102" s="31">
        <v>31308243.329999998</v>
      </c>
      <c r="F102" s="55">
        <v>31308238.329999998</v>
      </c>
    </row>
    <row r="103" spans="1:6" ht="25.5" x14ac:dyDescent="0.25">
      <c r="A103" s="15"/>
      <c r="B103" s="15" t="s">
        <v>158</v>
      </c>
      <c r="C103" s="16"/>
      <c r="D103" s="42" t="s">
        <v>205</v>
      </c>
      <c r="E103" s="56">
        <f>+E104</f>
        <v>70069270</v>
      </c>
      <c r="F103" s="59">
        <f>+F104</f>
        <v>70069262</v>
      </c>
    </row>
    <row r="104" spans="1:6" ht="24" x14ac:dyDescent="0.25">
      <c r="A104" s="15"/>
      <c r="B104" s="15"/>
      <c r="C104" s="20" t="s">
        <v>159</v>
      </c>
      <c r="D104" s="24" t="s">
        <v>160</v>
      </c>
      <c r="E104" s="31">
        <v>70069270</v>
      </c>
      <c r="F104" s="55">
        <v>70069262</v>
      </c>
    </row>
    <row r="105" spans="1:6" ht="25.5" x14ac:dyDescent="0.25">
      <c r="A105" s="15"/>
      <c r="B105" s="15" t="s">
        <v>161</v>
      </c>
      <c r="C105" s="16"/>
      <c r="D105" s="42" t="s">
        <v>206</v>
      </c>
      <c r="E105" s="56">
        <f>+E106</f>
        <v>0.06</v>
      </c>
      <c r="F105" s="62"/>
    </row>
    <row r="106" spans="1:6" ht="24" x14ac:dyDescent="0.25">
      <c r="A106" s="15"/>
      <c r="B106" s="15"/>
      <c r="C106" s="20" t="s">
        <v>162</v>
      </c>
      <c r="D106" s="24" t="s">
        <v>163</v>
      </c>
      <c r="E106" s="31">
        <v>0.06</v>
      </c>
      <c r="F106" s="55"/>
    </row>
    <row r="107" spans="1:6" x14ac:dyDescent="0.25">
      <c r="A107" s="15"/>
      <c r="B107" s="15" t="s">
        <v>166</v>
      </c>
      <c r="C107" s="16"/>
      <c r="D107" s="42" t="s">
        <v>207</v>
      </c>
      <c r="E107" s="56">
        <f>+E108</f>
        <v>8718991.6699999999</v>
      </c>
      <c r="F107" s="59">
        <f>+F108</f>
        <v>8718991.2300000004</v>
      </c>
    </row>
    <row r="108" spans="1:6" ht="24" x14ac:dyDescent="0.25">
      <c r="A108" s="15"/>
      <c r="B108" s="15"/>
      <c r="C108" s="20" t="s">
        <v>164</v>
      </c>
      <c r="D108" s="24" t="s">
        <v>165</v>
      </c>
      <c r="E108" s="29">
        <v>8718991.6699999999</v>
      </c>
      <c r="F108" s="8">
        <v>8718991.2300000004</v>
      </c>
    </row>
    <row r="109" spans="1:6" x14ac:dyDescent="0.25">
      <c r="A109" s="15"/>
      <c r="B109" s="15" t="s">
        <v>351</v>
      </c>
      <c r="C109" s="20"/>
      <c r="D109" s="24"/>
      <c r="E109" s="56">
        <f>+E110</f>
        <v>3500000</v>
      </c>
      <c r="F109" s="56">
        <f>+F110</f>
        <v>3443772.28</v>
      </c>
    </row>
    <row r="110" spans="1:6" ht="24" x14ac:dyDescent="0.25">
      <c r="A110" s="15"/>
      <c r="B110" s="15"/>
      <c r="C110" s="20" t="s">
        <v>352</v>
      </c>
      <c r="D110" s="24" t="s">
        <v>353</v>
      </c>
      <c r="E110" s="29">
        <v>3500000</v>
      </c>
      <c r="F110" s="8">
        <v>3443772.28</v>
      </c>
    </row>
    <row r="111" spans="1:6" x14ac:dyDescent="0.25">
      <c r="A111" s="64">
        <v>2.6</v>
      </c>
      <c r="B111" s="64"/>
      <c r="C111" s="65"/>
      <c r="D111" s="66" t="s">
        <v>321</v>
      </c>
      <c r="E111" s="67">
        <f>+E123+E119+E117+E112</f>
        <v>20001.41</v>
      </c>
      <c r="F111" s="67">
        <f>+F119</f>
        <v>0</v>
      </c>
    </row>
    <row r="112" spans="1:6" x14ac:dyDescent="0.25">
      <c r="A112" s="46"/>
      <c r="B112" s="46" t="s">
        <v>167</v>
      </c>
      <c r="C112" s="47"/>
      <c r="D112" s="48" t="s">
        <v>208</v>
      </c>
      <c r="E112" s="56">
        <f>+E116+E115+E114+E113</f>
        <v>1.3900000000000001</v>
      </c>
      <c r="F112" s="49"/>
    </row>
    <row r="113" spans="1:6" x14ac:dyDescent="0.25">
      <c r="A113" s="47"/>
      <c r="B113" s="47"/>
      <c r="C113" s="50" t="s">
        <v>168</v>
      </c>
      <c r="D113" s="51" t="s">
        <v>169</v>
      </c>
      <c r="E113" s="31">
        <v>0.53</v>
      </c>
      <c r="F113" s="52"/>
    </row>
    <row r="114" spans="1:6" x14ac:dyDescent="0.25">
      <c r="A114" s="47"/>
      <c r="B114" s="47"/>
      <c r="C114" s="50" t="s">
        <v>170</v>
      </c>
      <c r="D114" s="51" t="s">
        <v>171</v>
      </c>
      <c r="E114" s="31">
        <v>0.18</v>
      </c>
      <c r="F114" s="52"/>
    </row>
    <row r="115" spans="1:6" x14ac:dyDescent="0.25">
      <c r="A115" s="47"/>
      <c r="B115" s="47"/>
      <c r="C115" s="50" t="s">
        <v>172</v>
      </c>
      <c r="D115" s="51" t="s">
        <v>173</v>
      </c>
      <c r="E115" s="31"/>
      <c r="F115" s="52"/>
    </row>
    <row r="116" spans="1:6" ht="24" x14ac:dyDescent="0.25">
      <c r="A116" s="47"/>
      <c r="B116" s="47"/>
      <c r="C116" s="50" t="s">
        <v>174</v>
      </c>
      <c r="D116" s="51" t="s">
        <v>175</v>
      </c>
      <c r="E116" s="31">
        <v>0.68</v>
      </c>
      <c r="F116" s="52"/>
    </row>
    <row r="117" spans="1:6" x14ac:dyDescent="0.25">
      <c r="A117" s="47"/>
      <c r="B117" s="47" t="s">
        <v>176</v>
      </c>
      <c r="C117" s="47"/>
      <c r="D117" s="48" t="s">
        <v>209</v>
      </c>
      <c r="E117" s="56">
        <f>+E118</f>
        <v>0</v>
      </c>
      <c r="F117" s="49"/>
    </row>
    <row r="118" spans="1:6" x14ac:dyDescent="0.25">
      <c r="A118" s="47"/>
      <c r="B118" s="47"/>
      <c r="C118" s="50" t="s">
        <v>177</v>
      </c>
      <c r="D118" s="51" t="s">
        <v>178</v>
      </c>
      <c r="E118" s="31"/>
      <c r="F118" s="52"/>
    </row>
    <row r="119" spans="1:6" x14ac:dyDescent="0.25">
      <c r="A119" s="47"/>
      <c r="B119" s="47" t="s">
        <v>179</v>
      </c>
      <c r="C119" s="47"/>
      <c r="D119" s="48" t="s">
        <v>210</v>
      </c>
      <c r="E119" s="56">
        <f>+E122+E121+E120</f>
        <v>0.02</v>
      </c>
      <c r="F119" s="56">
        <f>+F122+F121+F120</f>
        <v>0</v>
      </c>
    </row>
    <row r="120" spans="1:6" x14ac:dyDescent="0.25">
      <c r="A120" s="47"/>
      <c r="B120" s="47"/>
      <c r="C120" s="50" t="s">
        <v>180</v>
      </c>
      <c r="D120" s="51" t="s">
        <v>181</v>
      </c>
      <c r="E120" s="31"/>
      <c r="F120" s="31"/>
    </row>
    <row r="121" spans="1:6" x14ac:dyDescent="0.25">
      <c r="A121" s="47"/>
      <c r="B121" s="47"/>
      <c r="C121" s="50" t="s">
        <v>182</v>
      </c>
      <c r="D121" s="51" t="s">
        <v>183</v>
      </c>
      <c r="E121" s="31"/>
      <c r="F121" s="52"/>
    </row>
    <row r="122" spans="1:6" x14ac:dyDescent="0.25">
      <c r="A122" s="47"/>
      <c r="B122" s="47"/>
      <c r="C122" s="50" t="s">
        <v>184</v>
      </c>
      <c r="D122" s="51" t="s">
        <v>185</v>
      </c>
      <c r="E122" s="31">
        <v>0.02</v>
      </c>
      <c r="F122" s="52"/>
    </row>
    <row r="123" spans="1:6" ht="25.5" x14ac:dyDescent="0.25">
      <c r="A123" s="47"/>
      <c r="B123" s="47" t="s">
        <v>186</v>
      </c>
      <c r="C123" s="47"/>
      <c r="D123" s="48" t="s">
        <v>211</v>
      </c>
      <c r="E123" s="56">
        <f>+E125+E124</f>
        <v>20000</v>
      </c>
      <c r="F123" s="49"/>
    </row>
    <row r="124" spans="1:6" x14ac:dyDescent="0.25">
      <c r="A124" s="47"/>
      <c r="B124" s="47"/>
      <c r="C124" s="50" t="s">
        <v>287</v>
      </c>
      <c r="D124" s="51" t="s">
        <v>338</v>
      </c>
      <c r="E124" s="31"/>
      <c r="F124" s="49"/>
    </row>
    <row r="125" spans="1:6" x14ac:dyDescent="0.25">
      <c r="A125" s="47"/>
      <c r="B125" s="47"/>
      <c r="C125" s="50" t="s">
        <v>187</v>
      </c>
      <c r="D125" s="51" t="s">
        <v>188</v>
      </c>
      <c r="E125" s="31">
        <v>20000</v>
      </c>
      <c r="F125" s="49"/>
    </row>
    <row r="126" spans="1:6" x14ac:dyDescent="0.25">
      <c r="A126" s="17"/>
      <c r="B126" s="17"/>
      <c r="C126" s="17"/>
      <c r="D126" s="26" t="s">
        <v>212</v>
      </c>
      <c r="E126" s="33"/>
      <c r="F126" s="53"/>
    </row>
    <row r="127" spans="1:6" ht="15.75" x14ac:dyDescent="0.3">
      <c r="A127" s="14">
        <v>2.2000000000000002</v>
      </c>
      <c r="B127" s="19"/>
      <c r="C127" s="19"/>
      <c r="D127" s="25" t="s">
        <v>39</v>
      </c>
      <c r="E127" s="36">
        <f>+E128+E130+E133+E136+E140+E146+E149+E161</f>
        <v>1657870.05</v>
      </c>
      <c r="F127" s="39">
        <f>+F130+F133+F136+F140+F146+F149+F161+F128</f>
        <v>1246410.55</v>
      </c>
    </row>
    <row r="128" spans="1:6" x14ac:dyDescent="0.25">
      <c r="A128" s="15"/>
      <c r="B128" s="16" t="s">
        <v>8</v>
      </c>
      <c r="C128" s="16"/>
      <c r="D128" s="42" t="s">
        <v>9</v>
      </c>
      <c r="E128" s="56">
        <f>+E129</f>
        <v>25000</v>
      </c>
      <c r="F128" s="56">
        <f>+F129</f>
        <v>24227.040000000001</v>
      </c>
    </row>
    <row r="129" spans="1:6" x14ac:dyDescent="0.25">
      <c r="A129" s="16"/>
      <c r="B129" s="16"/>
      <c r="C129" s="20" t="s">
        <v>17</v>
      </c>
      <c r="D129" s="24" t="s">
        <v>18</v>
      </c>
      <c r="E129" s="29">
        <v>25000</v>
      </c>
      <c r="F129" s="29">
        <v>24227.040000000001</v>
      </c>
    </row>
    <row r="130" spans="1:6" x14ac:dyDescent="0.25">
      <c r="A130" s="16"/>
      <c r="B130" s="16" t="s">
        <v>55</v>
      </c>
      <c r="C130" s="16"/>
      <c r="D130" s="42" t="s">
        <v>189</v>
      </c>
      <c r="E130" s="56">
        <f>+E131+E132</f>
        <v>96155.08</v>
      </c>
      <c r="F130" s="59">
        <f>+F132+F131</f>
        <v>93087.56</v>
      </c>
    </row>
    <row r="131" spans="1:6" x14ac:dyDescent="0.25">
      <c r="A131" s="16"/>
      <c r="B131" s="16"/>
      <c r="C131" s="20" t="s">
        <v>51</v>
      </c>
      <c r="D131" s="24" t="s">
        <v>52</v>
      </c>
      <c r="E131" s="31">
        <v>65313.38</v>
      </c>
      <c r="F131" s="55">
        <v>62245.86</v>
      </c>
    </row>
    <row r="132" spans="1:6" x14ac:dyDescent="0.25">
      <c r="A132" s="16"/>
      <c r="B132" s="16"/>
      <c r="C132" s="20" t="s">
        <v>53</v>
      </c>
      <c r="D132" s="24" t="s">
        <v>54</v>
      </c>
      <c r="E132" s="31">
        <v>30841.7</v>
      </c>
      <c r="F132" s="55">
        <v>30841.7</v>
      </c>
    </row>
    <row r="133" spans="1:6" x14ac:dyDescent="0.25">
      <c r="A133" s="16"/>
      <c r="B133" s="16" t="s">
        <v>60</v>
      </c>
      <c r="C133" s="16"/>
      <c r="D133" s="42" t="s">
        <v>190</v>
      </c>
      <c r="E133" s="56">
        <f>+E135+E134</f>
        <v>668100</v>
      </c>
      <c r="F133" s="59">
        <f>+F135+F134</f>
        <v>642250</v>
      </c>
    </row>
    <row r="134" spans="1:6" x14ac:dyDescent="0.25">
      <c r="A134" s="16"/>
      <c r="B134" s="16"/>
      <c r="C134" s="20" t="s">
        <v>56</v>
      </c>
      <c r="D134" s="24" t="s">
        <v>57</v>
      </c>
      <c r="E134" s="31">
        <v>668100</v>
      </c>
      <c r="F134" s="55">
        <v>642250</v>
      </c>
    </row>
    <row r="135" spans="1:6" x14ac:dyDescent="0.25">
      <c r="A135" s="16"/>
      <c r="B135" s="16"/>
      <c r="C135" s="20" t="s">
        <v>58</v>
      </c>
      <c r="D135" s="24" t="s">
        <v>59</v>
      </c>
      <c r="E135" s="31"/>
      <c r="F135" s="55"/>
    </row>
    <row r="136" spans="1:6" x14ac:dyDescent="0.25">
      <c r="A136" s="16"/>
      <c r="B136" s="16" t="s">
        <v>61</v>
      </c>
      <c r="C136" s="16"/>
      <c r="D136" s="42" t="s">
        <v>191</v>
      </c>
      <c r="E136" s="56">
        <f>+E137+E138+E139</f>
        <v>62740.15</v>
      </c>
      <c r="F136" s="59">
        <f>+F139+F138+F137</f>
        <v>20941.2</v>
      </c>
    </row>
    <row r="137" spans="1:6" x14ac:dyDescent="0.25">
      <c r="A137" s="16"/>
      <c r="B137" s="16"/>
      <c r="C137" s="20" t="s">
        <v>62</v>
      </c>
      <c r="D137" s="24" t="s">
        <v>63</v>
      </c>
      <c r="E137" s="31">
        <v>1900</v>
      </c>
      <c r="F137" s="55">
        <v>1900</v>
      </c>
    </row>
    <row r="138" spans="1:6" x14ac:dyDescent="0.25">
      <c r="A138" s="16"/>
      <c r="B138" s="16"/>
      <c r="C138" s="20" t="s">
        <v>64</v>
      </c>
      <c r="D138" s="24" t="s">
        <v>65</v>
      </c>
      <c r="E138" s="31">
        <v>53895.15</v>
      </c>
      <c r="F138" s="55">
        <v>12096.2</v>
      </c>
    </row>
    <row r="139" spans="1:6" x14ac:dyDescent="0.25">
      <c r="A139" s="16"/>
      <c r="B139" s="16"/>
      <c r="C139" s="20" t="s">
        <v>213</v>
      </c>
      <c r="D139" s="24" t="s">
        <v>214</v>
      </c>
      <c r="E139" s="31">
        <v>6945</v>
      </c>
      <c r="F139" s="55">
        <v>6945</v>
      </c>
    </row>
    <row r="140" spans="1:6" x14ac:dyDescent="0.25">
      <c r="A140" s="16"/>
      <c r="B140" s="16" t="s">
        <v>66</v>
      </c>
      <c r="C140" s="16"/>
      <c r="D140" s="42" t="s">
        <v>303</v>
      </c>
      <c r="E140" s="56">
        <f>+E141+E145</f>
        <v>23188.969999999998</v>
      </c>
      <c r="F140" s="59">
        <f>+F145</f>
        <v>22424.69</v>
      </c>
    </row>
    <row r="141" spans="1:6" ht="24" x14ac:dyDescent="0.25">
      <c r="A141" s="16"/>
      <c r="B141" s="16"/>
      <c r="C141" s="20" t="s">
        <v>67</v>
      </c>
      <c r="D141" s="24" t="s">
        <v>325</v>
      </c>
      <c r="E141" s="31">
        <v>764.28</v>
      </c>
      <c r="F141" s="8"/>
    </row>
    <row r="142" spans="1:6" x14ac:dyDescent="0.25">
      <c r="A142" s="16"/>
      <c r="B142" s="16"/>
      <c r="C142" s="20" t="s">
        <v>326</v>
      </c>
      <c r="D142" s="24" t="s">
        <v>331</v>
      </c>
      <c r="E142" s="31"/>
      <c r="F142" s="8"/>
    </row>
    <row r="143" spans="1:6" x14ac:dyDescent="0.25">
      <c r="A143" s="16"/>
      <c r="B143" s="16"/>
      <c r="C143" s="20" t="s">
        <v>339</v>
      </c>
      <c r="D143" s="24" t="s">
        <v>340</v>
      </c>
      <c r="E143" s="31"/>
      <c r="F143" s="55"/>
    </row>
    <row r="144" spans="1:6" ht="24" x14ac:dyDescent="0.25">
      <c r="A144" s="16"/>
      <c r="B144" s="16"/>
      <c r="C144" s="20" t="s">
        <v>69</v>
      </c>
      <c r="D144" s="24" t="s">
        <v>70</v>
      </c>
      <c r="E144" s="31"/>
      <c r="F144" s="55"/>
    </row>
    <row r="145" spans="1:6" x14ac:dyDescent="0.25">
      <c r="A145" s="16"/>
      <c r="B145" s="16"/>
      <c r="C145" s="20" t="s">
        <v>71</v>
      </c>
      <c r="D145" s="24" t="s">
        <v>72</v>
      </c>
      <c r="E145" s="31">
        <v>22424.69</v>
      </c>
      <c r="F145" s="55">
        <v>22424.69</v>
      </c>
    </row>
    <row r="146" spans="1:6" x14ac:dyDescent="0.25">
      <c r="A146" s="16"/>
      <c r="B146" s="16" t="s">
        <v>79</v>
      </c>
      <c r="C146" s="16"/>
      <c r="D146" s="42" t="s">
        <v>193</v>
      </c>
      <c r="E146" s="56">
        <f>+E148+E147</f>
        <v>213623</v>
      </c>
      <c r="F146" s="59">
        <f>+F148+F147</f>
        <v>213623</v>
      </c>
    </row>
    <row r="147" spans="1:6" x14ac:dyDescent="0.25">
      <c r="A147" s="16"/>
      <c r="B147" s="16"/>
      <c r="C147" s="20" t="s">
        <v>75</v>
      </c>
      <c r="D147" s="24" t="s">
        <v>76</v>
      </c>
      <c r="E147" s="31"/>
      <c r="F147" s="55"/>
    </row>
    <row r="148" spans="1:6" x14ac:dyDescent="0.25">
      <c r="A148" s="16"/>
      <c r="B148" s="16"/>
      <c r="C148" s="20" t="s">
        <v>77</v>
      </c>
      <c r="D148" s="24" t="s">
        <v>78</v>
      </c>
      <c r="E148" s="31">
        <v>213623</v>
      </c>
      <c r="F148" s="55">
        <v>213623</v>
      </c>
    </row>
    <row r="149" spans="1:6" x14ac:dyDescent="0.25">
      <c r="A149" s="16"/>
      <c r="B149" s="16" t="s">
        <v>84</v>
      </c>
      <c r="C149" s="16"/>
      <c r="D149" s="42" t="s">
        <v>194</v>
      </c>
      <c r="E149" s="56">
        <f>+E150+E153+E154+E156+E157+E158+E159</f>
        <v>331363.88</v>
      </c>
      <c r="F149" s="59">
        <f>+F150+F154+F156+F157+F158+F159</f>
        <v>-4741.5099999999802</v>
      </c>
    </row>
    <row r="150" spans="1:6" x14ac:dyDescent="0.25">
      <c r="A150" s="16"/>
      <c r="B150" s="16"/>
      <c r="C150" s="20" t="s">
        <v>215</v>
      </c>
      <c r="D150" s="24" t="s">
        <v>216</v>
      </c>
      <c r="E150" s="31">
        <v>63280</v>
      </c>
      <c r="F150" s="55">
        <v>63280</v>
      </c>
    </row>
    <row r="151" spans="1:6" ht="24" x14ac:dyDescent="0.25">
      <c r="A151" s="16"/>
      <c r="B151" s="16"/>
      <c r="C151" s="20" t="s">
        <v>217</v>
      </c>
      <c r="D151" s="24" t="s">
        <v>218</v>
      </c>
      <c r="E151" s="31"/>
      <c r="F151" s="10"/>
    </row>
    <row r="152" spans="1:6" x14ac:dyDescent="0.25">
      <c r="A152" s="16"/>
      <c r="B152" s="16"/>
      <c r="C152" s="20" t="s">
        <v>219</v>
      </c>
      <c r="D152" s="24" t="s">
        <v>220</v>
      </c>
      <c r="E152" s="29"/>
      <c r="F152" s="10"/>
    </row>
    <row r="153" spans="1:6" ht="24" x14ac:dyDescent="0.25">
      <c r="A153" s="16"/>
      <c r="B153" s="16"/>
      <c r="C153" s="20" t="s">
        <v>221</v>
      </c>
      <c r="D153" s="24" t="s">
        <v>222</v>
      </c>
      <c r="E153" s="29">
        <v>0.01</v>
      </c>
      <c r="F153" s="8"/>
    </row>
    <row r="154" spans="1:6" ht="24" x14ac:dyDescent="0.25">
      <c r="A154" s="16"/>
      <c r="B154" s="16"/>
      <c r="C154" s="20" t="s">
        <v>223</v>
      </c>
      <c r="D154" s="24" t="s">
        <v>224</v>
      </c>
      <c r="E154" s="29">
        <v>20000</v>
      </c>
      <c r="F154" s="8">
        <v>19097</v>
      </c>
    </row>
    <row r="155" spans="1:6" ht="24" x14ac:dyDescent="0.25">
      <c r="A155" s="16"/>
      <c r="B155" s="16"/>
      <c r="C155" s="20" t="s">
        <v>225</v>
      </c>
      <c r="D155" s="24" t="s">
        <v>226</v>
      </c>
      <c r="E155" s="29"/>
      <c r="F155" s="8"/>
    </row>
    <row r="156" spans="1:6" x14ac:dyDescent="0.25">
      <c r="A156" s="16"/>
      <c r="B156" s="16"/>
      <c r="C156" s="20" t="s">
        <v>327</v>
      </c>
      <c r="D156" s="24" t="s">
        <v>332</v>
      </c>
      <c r="E156" s="31">
        <v>470.02</v>
      </c>
      <c r="F156" s="8">
        <v>370</v>
      </c>
    </row>
    <row r="157" spans="1:6" ht="24" x14ac:dyDescent="0.25">
      <c r="A157" s="16"/>
      <c r="B157" s="16"/>
      <c r="C157" s="20" t="s">
        <v>82</v>
      </c>
      <c r="D157" s="24" t="s">
        <v>227</v>
      </c>
      <c r="E157" s="31">
        <v>236713.75</v>
      </c>
      <c r="F157" s="55">
        <v>81261.16</v>
      </c>
    </row>
    <row r="158" spans="1:6" ht="24" x14ac:dyDescent="0.25">
      <c r="A158" s="16"/>
      <c r="B158" s="16"/>
      <c r="C158" s="20" t="s">
        <v>354</v>
      </c>
      <c r="D158" s="24" t="s">
        <v>355</v>
      </c>
      <c r="E158" s="31">
        <v>10900</v>
      </c>
      <c r="F158" s="55">
        <v>10897.23</v>
      </c>
    </row>
    <row r="159" spans="1:6" ht="24" x14ac:dyDescent="0.25">
      <c r="A159" s="16"/>
      <c r="B159" s="16"/>
      <c r="C159" s="20" t="s">
        <v>356</v>
      </c>
      <c r="D159" s="24" t="s">
        <v>357</v>
      </c>
      <c r="E159" s="31">
        <v>0.1</v>
      </c>
      <c r="F159" s="55">
        <v>-179646.9</v>
      </c>
    </row>
    <row r="160" spans="1:6" x14ac:dyDescent="0.25">
      <c r="A160" s="16"/>
      <c r="B160" s="16"/>
      <c r="C160" s="20" t="s">
        <v>228</v>
      </c>
      <c r="D160" s="24" t="s">
        <v>229</v>
      </c>
      <c r="E160" s="31"/>
      <c r="F160" s="55"/>
    </row>
    <row r="161" spans="1:6" x14ac:dyDescent="0.25">
      <c r="A161" s="16"/>
      <c r="B161" s="16" t="s">
        <v>95</v>
      </c>
      <c r="C161" s="16"/>
      <c r="D161" s="42" t="s">
        <v>39</v>
      </c>
      <c r="E161" s="56">
        <f>+E162+E166+E167+E168+E169+E170+E171</f>
        <v>237698.97</v>
      </c>
      <c r="F161" s="59">
        <f>+F162+F166+F168+F169+F170+F171</f>
        <v>234598.57</v>
      </c>
    </row>
    <row r="162" spans="1:6" x14ac:dyDescent="0.25">
      <c r="A162" s="16"/>
      <c r="B162" s="16"/>
      <c r="C162" s="20" t="s">
        <v>230</v>
      </c>
      <c r="D162" s="24" t="s">
        <v>231</v>
      </c>
      <c r="E162" s="31">
        <v>50000</v>
      </c>
      <c r="F162" s="55">
        <v>49500</v>
      </c>
    </row>
    <row r="163" spans="1:6" x14ac:dyDescent="0.25">
      <c r="A163" s="16"/>
      <c r="B163" s="16"/>
      <c r="C163" s="20" t="s">
        <v>85</v>
      </c>
      <c r="D163" s="24" t="s">
        <v>232</v>
      </c>
      <c r="E163" s="31"/>
      <c r="F163" s="8"/>
    </row>
    <row r="164" spans="1:6" x14ac:dyDescent="0.25">
      <c r="A164" s="16"/>
      <c r="B164" s="16"/>
      <c r="C164" s="20" t="s">
        <v>233</v>
      </c>
      <c r="D164" s="24" t="s">
        <v>234</v>
      </c>
      <c r="E164" s="31"/>
      <c r="F164" s="8"/>
    </row>
    <row r="165" spans="1:6" x14ac:dyDescent="0.25">
      <c r="A165" s="16"/>
      <c r="B165" s="16"/>
      <c r="C165" s="20" t="s">
        <v>328</v>
      </c>
      <c r="D165" s="24" t="s">
        <v>335</v>
      </c>
      <c r="E165" s="29"/>
      <c r="F165" s="8"/>
    </row>
    <row r="166" spans="1:6" x14ac:dyDescent="0.25">
      <c r="A166" s="16"/>
      <c r="B166" s="16"/>
      <c r="C166" s="20" t="s">
        <v>87</v>
      </c>
      <c r="D166" s="24" t="s">
        <v>88</v>
      </c>
      <c r="E166" s="29">
        <v>87226</v>
      </c>
      <c r="F166" s="8">
        <v>87225.600000000006</v>
      </c>
    </row>
    <row r="167" spans="1:6" x14ac:dyDescent="0.25">
      <c r="A167" s="16"/>
      <c r="B167" s="16"/>
      <c r="C167" s="20" t="s">
        <v>341</v>
      </c>
      <c r="D167" s="24" t="s">
        <v>342</v>
      </c>
      <c r="E167" s="29">
        <v>2500</v>
      </c>
      <c r="F167" s="8"/>
    </row>
    <row r="168" spans="1:6" x14ac:dyDescent="0.25">
      <c r="A168" s="16"/>
      <c r="B168" s="16"/>
      <c r="C168" s="20" t="s">
        <v>89</v>
      </c>
      <c r="D168" s="24" t="s">
        <v>235</v>
      </c>
      <c r="E168" s="29">
        <v>14350</v>
      </c>
      <c r="F168" s="8">
        <v>14250</v>
      </c>
    </row>
    <row r="169" spans="1:6" ht="24" x14ac:dyDescent="0.25">
      <c r="A169" s="16"/>
      <c r="B169" s="16"/>
      <c r="C169" s="20" t="s">
        <v>91</v>
      </c>
      <c r="D169" s="24" t="s">
        <v>236</v>
      </c>
      <c r="E169" s="29">
        <v>13560</v>
      </c>
      <c r="F169" s="8">
        <v>13560</v>
      </c>
    </row>
    <row r="170" spans="1:6" x14ac:dyDescent="0.25">
      <c r="A170" s="16"/>
      <c r="B170" s="16"/>
      <c r="C170" s="20" t="s">
        <v>237</v>
      </c>
      <c r="D170" s="24" t="s">
        <v>238</v>
      </c>
      <c r="E170" s="29">
        <v>4720</v>
      </c>
      <c r="F170" s="8">
        <v>4720</v>
      </c>
    </row>
    <row r="171" spans="1:6" x14ac:dyDescent="0.25">
      <c r="A171" s="16"/>
      <c r="B171" s="16"/>
      <c r="C171" s="20" t="s">
        <v>93</v>
      </c>
      <c r="D171" s="24" t="s">
        <v>94</v>
      </c>
      <c r="E171" s="29">
        <v>65342.97</v>
      </c>
      <c r="F171" s="8">
        <v>65342.97</v>
      </c>
    </row>
    <row r="172" spans="1:6" x14ac:dyDescent="0.25">
      <c r="A172" s="14">
        <v>2.2999999999999998</v>
      </c>
      <c r="B172" s="19"/>
      <c r="C172" s="21"/>
      <c r="D172" s="34" t="s">
        <v>319</v>
      </c>
      <c r="E172" s="36">
        <f>+E173+E177+E181+E187+E189+E193+E206+E215</f>
        <v>1756682.9900000002</v>
      </c>
      <c r="F172" s="39">
        <f>+F173+F177+F181+F187+F189+F193+F206+F215</f>
        <v>1605671.0300000003</v>
      </c>
    </row>
    <row r="173" spans="1:6" x14ac:dyDescent="0.25">
      <c r="A173" s="16"/>
      <c r="B173" s="16" t="s">
        <v>98</v>
      </c>
      <c r="C173" s="16"/>
      <c r="D173" s="42" t="s">
        <v>195</v>
      </c>
      <c r="E173" s="56">
        <f>+E174+E176</f>
        <v>606904.06999999995</v>
      </c>
      <c r="F173" s="59">
        <f>+F174+F176</f>
        <v>574563.91</v>
      </c>
    </row>
    <row r="174" spans="1:6" x14ac:dyDescent="0.25">
      <c r="A174" s="16"/>
      <c r="B174" s="16"/>
      <c r="C174" s="20" t="s">
        <v>96</v>
      </c>
      <c r="D174" s="24" t="s">
        <v>97</v>
      </c>
      <c r="E174" s="31">
        <v>605404.06999999995</v>
      </c>
      <c r="F174" s="55">
        <v>594646.11</v>
      </c>
    </row>
    <row r="175" spans="1:6" x14ac:dyDescent="0.25">
      <c r="A175" s="16"/>
      <c r="B175" s="16"/>
      <c r="C175" s="20" t="s">
        <v>239</v>
      </c>
      <c r="D175" s="24" t="s">
        <v>240</v>
      </c>
      <c r="E175" s="31"/>
      <c r="F175" s="55"/>
    </row>
    <row r="176" spans="1:6" x14ac:dyDescent="0.25">
      <c r="A176" s="16"/>
      <c r="B176" s="16"/>
      <c r="C176" s="20" t="s">
        <v>241</v>
      </c>
      <c r="D176" s="24" t="s">
        <v>242</v>
      </c>
      <c r="E176" s="31">
        <v>1500</v>
      </c>
      <c r="F176" s="55">
        <v>-20082.2</v>
      </c>
    </row>
    <row r="177" spans="1:6" x14ac:dyDescent="0.25">
      <c r="A177" s="16"/>
      <c r="B177" s="16" t="s">
        <v>99</v>
      </c>
      <c r="C177" s="16"/>
      <c r="D177" s="42" t="s">
        <v>304</v>
      </c>
      <c r="E177" s="56">
        <f>+E179+E180</f>
        <v>23794.530000000002</v>
      </c>
      <c r="F177" s="59">
        <f>+F178+F179+F180</f>
        <v>2328.41</v>
      </c>
    </row>
    <row r="178" spans="1:6" x14ac:dyDescent="0.25">
      <c r="A178" s="16"/>
      <c r="B178" s="16"/>
      <c r="C178" s="20" t="s">
        <v>243</v>
      </c>
      <c r="D178" s="24" t="s">
        <v>244</v>
      </c>
      <c r="E178" s="31"/>
      <c r="F178" s="55">
        <v>-30.39</v>
      </c>
    </row>
    <row r="179" spans="1:6" x14ac:dyDescent="0.25">
      <c r="A179" s="16"/>
      <c r="B179" s="16"/>
      <c r="C179" s="20" t="s">
        <v>245</v>
      </c>
      <c r="D179" s="24" t="s">
        <v>246</v>
      </c>
      <c r="E179" s="31">
        <v>21850.13</v>
      </c>
      <c r="F179" s="55">
        <v>414.4</v>
      </c>
    </row>
    <row r="180" spans="1:6" x14ac:dyDescent="0.25">
      <c r="A180" s="16"/>
      <c r="B180" s="16"/>
      <c r="C180" s="20" t="s">
        <v>247</v>
      </c>
      <c r="D180" s="24" t="s">
        <v>248</v>
      </c>
      <c r="E180" s="31">
        <v>1944.4</v>
      </c>
      <c r="F180" s="55">
        <v>1944.4</v>
      </c>
    </row>
    <row r="181" spans="1:6" x14ac:dyDescent="0.25">
      <c r="A181" s="16"/>
      <c r="B181" s="16" t="s">
        <v>108</v>
      </c>
      <c r="C181" s="16"/>
      <c r="D181" s="42" t="s">
        <v>305</v>
      </c>
      <c r="E181" s="56">
        <f>+E186+E185+E184+E183+E182</f>
        <v>0</v>
      </c>
      <c r="F181" s="59">
        <f>+F186+F184+F183+F182</f>
        <v>0</v>
      </c>
    </row>
    <row r="182" spans="1:6" x14ac:dyDescent="0.25">
      <c r="A182" s="16"/>
      <c r="B182" s="16"/>
      <c r="C182" s="20" t="s">
        <v>100</v>
      </c>
      <c r="D182" s="24" t="s">
        <v>101</v>
      </c>
      <c r="E182" s="29"/>
      <c r="F182" s="8"/>
    </row>
    <row r="183" spans="1:6" x14ac:dyDescent="0.25">
      <c r="A183" s="16"/>
      <c r="B183" s="16"/>
      <c r="C183" s="20" t="s">
        <v>102</v>
      </c>
      <c r="D183" s="24" t="s">
        <v>103</v>
      </c>
      <c r="E183" s="29"/>
      <c r="F183" s="8"/>
    </row>
    <row r="184" spans="1:6" x14ac:dyDescent="0.25">
      <c r="A184" s="16"/>
      <c r="B184" s="16"/>
      <c r="C184" s="20" t="s">
        <v>104</v>
      </c>
      <c r="D184" s="24" t="s">
        <v>105</v>
      </c>
      <c r="E184" s="29"/>
      <c r="F184" s="8"/>
    </row>
    <row r="185" spans="1:6" x14ac:dyDescent="0.25">
      <c r="A185" s="16"/>
      <c r="B185" s="16"/>
      <c r="C185" s="20" t="s">
        <v>249</v>
      </c>
      <c r="D185" s="24" t="s">
        <v>250</v>
      </c>
      <c r="E185" s="29"/>
      <c r="F185" s="8"/>
    </row>
    <row r="186" spans="1:6" x14ac:dyDescent="0.25">
      <c r="A186" s="16"/>
      <c r="B186" s="16"/>
      <c r="C186" s="20" t="s">
        <v>251</v>
      </c>
      <c r="D186" s="24" t="s">
        <v>252</v>
      </c>
      <c r="E186" s="29"/>
      <c r="F186" s="8"/>
    </row>
    <row r="187" spans="1:6" x14ac:dyDescent="0.25">
      <c r="A187" s="16"/>
      <c r="B187" s="16" t="s">
        <v>329</v>
      </c>
      <c r="C187" s="20"/>
      <c r="D187" s="42" t="s">
        <v>334</v>
      </c>
      <c r="E187" s="56">
        <f>+E188</f>
        <v>42.8</v>
      </c>
      <c r="F187" s="59">
        <f>+F188</f>
        <v>0</v>
      </c>
    </row>
    <row r="188" spans="1:6" x14ac:dyDescent="0.25">
      <c r="A188" s="16"/>
      <c r="B188" s="16"/>
      <c r="C188" s="20" t="s">
        <v>330</v>
      </c>
      <c r="D188" s="24" t="s">
        <v>333</v>
      </c>
      <c r="E188" s="31">
        <v>42.8</v>
      </c>
      <c r="F188" s="55"/>
    </row>
    <row r="189" spans="1:6" x14ac:dyDescent="0.25">
      <c r="A189" s="16"/>
      <c r="B189" s="16" t="s">
        <v>115</v>
      </c>
      <c r="C189" s="16"/>
      <c r="D189" s="42" t="s">
        <v>197</v>
      </c>
      <c r="E189" s="56">
        <f>+E191+E192</f>
        <v>14076.91</v>
      </c>
      <c r="F189" s="59">
        <f>+F192</f>
        <v>-33694.080000000002</v>
      </c>
    </row>
    <row r="190" spans="1:6" x14ac:dyDescent="0.25">
      <c r="A190" s="16"/>
      <c r="B190" s="16"/>
      <c r="C190" s="20" t="s">
        <v>109</v>
      </c>
      <c r="D190" s="24" t="s">
        <v>110</v>
      </c>
      <c r="E190" s="31"/>
      <c r="F190" s="52"/>
    </row>
    <row r="191" spans="1:6" x14ac:dyDescent="0.25">
      <c r="A191" s="16"/>
      <c r="B191" s="16"/>
      <c r="C191" s="20" t="s">
        <v>111</v>
      </c>
      <c r="D191" s="24" t="s">
        <v>112</v>
      </c>
      <c r="E191" s="31">
        <v>16401.28</v>
      </c>
      <c r="F191" s="55"/>
    </row>
    <row r="192" spans="1:6" x14ac:dyDescent="0.25">
      <c r="A192" s="16"/>
      <c r="B192" s="16"/>
      <c r="C192" s="20" t="s">
        <v>113</v>
      </c>
      <c r="D192" s="24" t="s">
        <v>114</v>
      </c>
      <c r="E192" s="31">
        <v>-2324.37</v>
      </c>
      <c r="F192" s="55">
        <v>-33694.080000000002</v>
      </c>
    </row>
    <row r="193" spans="1:6" x14ac:dyDescent="0.25">
      <c r="A193" s="16"/>
      <c r="B193" s="16" t="s">
        <v>122</v>
      </c>
      <c r="C193" s="16"/>
      <c r="D193" s="42" t="s">
        <v>306</v>
      </c>
      <c r="E193" s="56">
        <f>+E194+E195+E196+E198+E199+E200+E201+E202+E203</f>
        <v>44644.67</v>
      </c>
      <c r="F193" s="59">
        <f>+F194+F195+F196+F199+F200+F201+F202+F203+F205</f>
        <v>41918.629999999997</v>
      </c>
    </row>
    <row r="194" spans="1:6" x14ac:dyDescent="0.25">
      <c r="A194" s="16"/>
      <c r="B194" s="16"/>
      <c r="C194" s="20" t="s">
        <v>253</v>
      </c>
      <c r="D194" s="24" t="s">
        <v>254</v>
      </c>
      <c r="E194" s="31">
        <v>-1004.97</v>
      </c>
      <c r="F194" s="55">
        <v>106.2</v>
      </c>
    </row>
    <row r="195" spans="1:6" x14ac:dyDescent="0.25">
      <c r="A195" s="16"/>
      <c r="B195" s="16"/>
      <c r="C195" s="20" t="s">
        <v>255</v>
      </c>
      <c r="D195" s="24" t="s">
        <v>256</v>
      </c>
      <c r="E195" s="31">
        <v>425.62</v>
      </c>
      <c r="F195" s="55">
        <v>415.49</v>
      </c>
    </row>
    <row r="196" spans="1:6" x14ac:dyDescent="0.25">
      <c r="A196" s="16"/>
      <c r="B196" s="16"/>
      <c r="C196" s="20" t="s">
        <v>343</v>
      </c>
      <c r="D196" s="24" t="s">
        <v>344</v>
      </c>
      <c r="E196" s="31">
        <v>0</v>
      </c>
      <c r="F196" s="55">
        <v>-453.19</v>
      </c>
    </row>
    <row r="197" spans="1:6" x14ac:dyDescent="0.25">
      <c r="A197" s="16"/>
      <c r="B197" s="16"/>
      <c r="C197" s="20" t="s">
        <v>257</v>
      </c>
      <c r="D197" s="24" t="s">
        <v>258</v>
      </c>
      <c r="E197" s="29"/>
      <c r="F197" s="8"/>
    </row>
    <row r="198" spans="1:6" x14ac:dyDescent="0.25">
      <c r="A198" s="16"/>
      <c r="B198" s="16"/>
      <c r="C198" s="20" t="s">
        <v>259</v>
      </c>
      <c r="D198" s="24" t="s">
        <v>260</v>
      </c>
      <c r="E198" s="29">
        <v>2.31</v>
      </c>
      <c r="F198" s="8"/>
    </row>
    <row r="199" spans="1:6" x14ac:dyDescent="0.25">
      <c r="A199" s="16"/>
      <c r="B199" s="16"/>
      <c r="C199" s="20" t="s">
        <v>261</v>
      </c>
      <c r="D199" s="24" t="s">
        <v>262</v>
      </c>
      <c r="E199" s="29">
        <v>4500</v>
      </c>
      <c r="F199" s="8">
        <v>16547.09</v>
      </c>
    </row>
    <row r="200" spans="1:6" x14ac:dyDescent="0.25">
      <c r="A200" s="16"/>
      <c r="B200" s="16"/>
      <c r="C200" s="20" t="s">
        <v>263</v>
      </c>
      <c r="D200" s="24" t="s">
        <v>264</v>
      </c>
      <c r="E200" s="29">
        <v>28302.68</v>
      </c>
      <c r="F200" s="8">
        <v>-316.48</v>
      </c>
    </row>
    <row r="201" spans="1:6" x14ac:dyDescent="0.25">
      <c r="A201" s="16"/>
      <c r="B201" s="16"/>
      <c r="C201" s="20" t="s">
        <v>116</v>
      </c>
      <c r="D201" s="24" t="s">
        <v>117</v>
      </c>
      <c r="E201" s="29">
        <v>8158</v>
      </c>
      <c r="F201" s="8">
        <v>8157.3</v>
      </c>
    </row>
    <row r="202" spans="1:6" x14ac:dyDescent="0.25">
      <c r="A202" s="16"/>
      <c r="B202" s="16"/>
      <c r="C202" s="20" t="s">
        <v>265</v>
      </c>
      <c r="D202" s="24" t="s">
        <v>266</v>
      </c>
      <c r="E202" s="29">
        <v>2549</v>
      </c>
      <c r="F202" s="8">
        <v>2157.9699999999998</v>
      </c>
    </row>
    <row r="203" spans="1:6" x14ac:dyDescent="0.25">
      <c r="A203" s="16"/>
      <c r="B203" s="16"/>
      <c r="C203" s="20" t="s">
        <v>118</v>
      </c>
      <c r="D203" s="24" t="s">
        <v>119</v>
      </c>
      <c r="E203" s="29">
        <v>1712.03</v>
      </c>
      <c r="F203" s="8">
        <v>6201.9</v>
      </c>
    </row>
    <row r="204" spans="1:6" x14ac:dyDescent="0.25">
      <c r="A204" s="16"/>
      <c r="B204" s="16"/>
      <c r="C204" s="20" t="s">
        <v>267</v>
      </c>
      <c r="D204" s="24" t="s">
        <v>268</v>
      </c>
      <c r="E204" s="29"/>
      <c r="F204" s="8"/>
    </row>
    <row r="205" spans="1:6" x14ac:dyDescent="0.25">
      <c r="A205" s="16"/>
      <c r="B205" s="16"/>
      <c r="C205" s="20" t="s">
        <v>120</v>
      </c>
      <c r="D205" s="24" t="s">
        <v>345</v>
      </c>
      <c r="E205" s="29"/>
      <c r="F205" s="8">
        <v>9102.35</v>
      </c>
    </row>
    <row r="206" spans="1:6" x14ac:dyDescent="0.25">
      <c r="A206" s="16"/>
      <c r="B206" s="16" t="s">
        <v>129</v>
      </c>
      <c r="C206" s="16"/>
      <c r="D206" s="42" t="s">
        <v>307</v>
      </c>
      <c r="E206" s="56">
        <f>+E207+E209+E210+E211+E213+E214</f>
        <v>1016932.9500000001</v>
      </c>
      <c r="F206" s="59">
        <f>+F207+F209+F210+F211+F213+F214</f>
        <v>998534.09000000008</v>
      </c>
    </row>
    <row r="207" spans="1:6" x14ac:dyDescent="0.25">
      <c r="A207" s="16"/>
      <c r="B207" s="16"/>
      <c r="C207" s="20" t="s">
        <v>123</v>
      </c>
      <c r="D207" s="24" t="s">
        <v>124</v>
      </c>
      <c r="E207" s="31">
        <v>1000000</v>
      </c>
      <c r="F207" s="55">
        <v>1000000</v>
      </c>
    </row>
    <row r="208" spans="1:6" x14ac:dyDescent="0.25">
      <c r="A208" s="16"/>
      <c r="B208" s="16"/>
      <c r="C208" s="20" t="s">
        <v>125</v>
      </c>
      <c r="D208" s="24" t="s">
        <v>126</v>
      </c>
      <c r="E208" s="29"/>
      <c r="F208" s="8"/>
    </row>
    <row r="209" spans="1:6" x14ac:dyDescent="0.25">
      <c r="A209" s="16"/>
      <c r="B209" s="16"/>
      <c r="C209" s="20" t="s">
        <v>269</v>
      </c>
      <c r="D209" s="24" t="s">
        <v>270</v>
      </c>
      <c r="E209" s="29">
        <v>-590</v>
      </c>
      <c r="F209" s="29">
        <v>-1005.36</v>
      </c>
    </row>
    <row r="210" spans="1:6" x14ac:dyDescent="0.25">
      <c r="A210" s="16"/>
      <c r="B210" s="16"/>
      <c r="C210" s="20" t="s">
        <v>336</v>
      </c>
      <c r="D210" s="24" t="s">
        <v>337</v>
      </c>
      <c r="E210" s="29">
        <v>-1057.3499999999999</v>
      </c>
      <c r="F210" s="29">
        <v>-1530.04</v>
      </c>
    </row>
    <row r="211" spans="1:6" x14ac:dyDescent="0.25">
      <c r="A211" s="16"/>
      <c r="B211" s="16"/>
      <c r="C211" s="20" t="s">
        <v>271</v>
      </c>
      <c r="D211" s="24" t="s">
        <v>272</v>
      </c>
      <c r="E211" s="29">
        <v>257.5</v>
      </c>
      <c r="F211" s="29">
        <v>-9705.34</v>
      </c>
    </row>
    <row r="212" spans="1:6" ht="24" x14ac:dyDescent="0.25">
      <c r="A212" s="16"/>
      <c r="B212" s="16"/>
      <c r="C212" s="20" t="s">
        <v>127</v>
      </c>
      <c r="D212" s="24" t="s">
        <v>128</v>
      </c>
      <c r="E212" s="29"/>
      <c r="F212" s="10"/>
    </row>
    <row r="213" spans="1:6" ht="24" x14ac:dyDescent="0.25">
      <c r="A213" s="16"/>
      <c r="B213" s="16"/>
      <c r="C213" s="20" t="s">
        <v>273</v>
      </c>
      <c r="D213" s="24" t="s">
        <v>274</v>
      </c>
      <c r="E213" s="29">
        <v>10929.66</v>
      </c>
      <c r="F213" s="8">
        <v>10250.040000000001</v>
      </c>
    </row>
    <row r="214" spans="1:6" x14ac:dyDescent="0.25">
      <c r="A214" s="16"/>
      <c r="B214" s="16"/>
      <c r="C214" s="20" t="s">
        <v>275</v>
      </c>
      <c r="D214" s="24" t="s">
        <v>276</v>
      </c>
      <c r="E214" s="29">
        <v>7393.14</v>
      </c>
      <c r="F214" s="8">
        <v>524.79</v>
      </c>
    </row>
    <row r="215" spans="1:6" x14ac:dyDescent="0.25">
      <c r="A215" s="16"/>
      <c r="B215" s="16" t="s">
        <v>142</v>
      </c>
      <c r="C215" s="16"/>
      <c r="D215" s="42" t="s">
        <v>200</v>
      </c>
      <c r="E215" s="56">
        <f>+E216+E217+E219+E220+E221+E222</f>
        <v>50287.06</v>
      </c>
      <c r="F215" s="59">
        <f>+F216+F217+F219+F220+F221+F222</f>
        <v>22020.07</v>
      </c>
    </row>
    <row r="216" spans="1:6" x14ac:dyDescent="0.25">
      <c r="A216" s="16"/>
      <c r="B216" s="16"/>
      <c r="C216" s="20" t="s">
        <v>130</v>
      </c>
      <c r="D216" s="24" t="s">
        <v>131</v>
      </c>
      <c r="E216" s="29">
        <v>3024.2</v>
      </c>
      <c r="F216" s="8">
        <v>3024.2</v>
      </c>
    </row>
    <row r="217" spans="1:6" ht="24" x14ac:dyDescent="0.25">
      <c r="A217" s="16"/>
      <c r="B217" s="16"/>
      <c r="C217" s="20" t="s">
        <v>132</v>
      </c>
      <c r="D217" s="24" t="s">
        <v>133</v>
      </c>
      <c r="E217" s="29">
        <v>18955.939999999999</v>
      </c>
      <c r="F217" s="8">
        <v>18715.36</v>
      </c>
    </row>
    <row r="218" spans="1:6" ht="24" x14ac:dyDescent="0.25">
      <c r="A218" s="16"/>
      <c r="B218" s="16"/>
      <c r="C218" s="20" t="s">
        <v>277</v>
      </c>
      <c r="D218" s="24" t="s">
        <v>278</v>
      </c>
      <c r="E218" s="29"/>
      <c r="F218" s="8"/>
    </row>
    <row r="219" spans="1:6" x14ac:dyDescent="0.25">
      <c r="A219" s="16"/>
      <c r="B219" s="16"/>
      <c r="C219" s="20" t="s">
        <v>279</v>
      </c>
      <c r="D219" s="24" t="s">
        <v>280</v>
      </c>
      <c r="E219" s="29">
        <v>762.97</v>
      </c>
      <c r="F219" s="8">
        <v>710</v>
      </c>
    </row>
    <row r="220" spans="1:6" x14ac:dyDescent="0.25">
      <c r="A220" s="16"/>
      <c r="B220" s="16"/>
      <c r="C220" s="20" t="s">
        <v>134</v>
      </c>
      <c r="D220" s="24" t="s">
        <v>135</v>
      </c>
      <c r="E220" s="29">
        <v>6613.68</v>
      </c>
      <c r="F220" s="8">
        <v>-16872.57</v>
      </c>
    </row>
    <row r="221" spans="1:6" x14ac:dyDescent="0.25">
      <c r="A221" s="16"/>
      <c r="B221" s="16"/>
      <c r="C221" s="20" t="s">
        <v>136</v>
      </c>
      <c r="D221" s="24" t="s">
        <v>137</v>
      </c>
      <c r="E221" s="29">
        <v>20430.27</v>
      </c>
      <c r="F221" s="8">
        <v>14185.55</v>
      </c>
    </row>
    <row r="222" spans="1:6" x14ac:dyDescent="0.25">
      <c r="A222" s="16"/>
      <c r="B222" s="16"/>
      <c r="C222" s="20" t="s">
        <v>138</v>
      </c>
      <c r="D222" s="24" t="s">
        <v>139</v>
      </c>
      <c r="E222" s="29">
        <v>500</v>
      </c>
      <c r="F222" s="8">
        <v>2257.5300000000002</v>
      </c>
    </row>
    <row r="223" spans="1:6" x14ac:dyDescent="0.25">
      <c r="A223" s="16"/>
      <c r="B223" s="16"/>
      <c r="C223" s="20" t="s">
        <v>140</v>
      </c>
      <c r="D223" s="24" t="s">
        <v>141</v>
      </c>
      <c r="E223" s="29"/>
      <c r="F223" s="8"/>
    </row>
    <row r="224" spans="1:6" x14ac:dyDescent="0.25">
      <c r="A224" s="14">
        <v>2.6</v>
      </c>
      <c r="B224" s="19"/>
      <c r="C224" s="21"/>
      <c r="D224" s="35" t="s">
        <v>321</v>
      </c>
      <c r="E224" s="36">
        <f>+E243+E236+E233+E230+E225</f>
        <v>172389.62</v>
      </c>
      <c r="F224" s="39">
        <f>+F225+F230+F233+F236+F243</f>
        <v>-45592.12999999999</v>
      </c>
    </row>
    <row r="225" spans="1:6" x14ac:dyDescent="0.25">
      <c r="A225" s="16"/>
      <c r="B225" s="16" t="s">
        <v>167</v>
      </c>
      <c r="C225" s="16"/>
      <c r="D225" s="42" t="s">
        <v>208</v>
      </c>
      <c r="E225" s="56">
        <f>+E226+E229</f>
        <v>92792.34</v>
      </c>
      <c r="F225" s="59">
        <f>+F226+F227+F229</f>
        <v>65063.130000000005</v>
      </c>
    </row>
    <row r="226" spans="1:6" x14ac:dyDescent="0.25">
      <c r="A226" s="16"/>
      <c r="B226" s="16"/>
      <c r="C226" s="20" t="s">
        <v>168</v>
      </c>
      <c r="D226" s="24" t="s">
        <v>169</v>
      </c>
      <c r="E226" s="31">
        <v>73000</v>
      </c>
      <c r="F226" s="55">
        <v>65622.16</v>
      </c>
    </row>
    <row r="227" spans="1:6" x14ac:dyDescent="0.25">
      <c r="A227" s="16"/>
      <c r="B227" s="16"/>
      <c r="C227" s="20" t="s">
        <v>170</v>
      </c>
      <c r="D227" s="24" t="s">
        <v>171</v>
      </c>
      <c r="E227" s="31"/>
      <c r="F227" s="55">
        <v>-500.03</v>
      </c>
    </row>
    <row r="228" spans="1:6" x14ac:dyDescent="0.25">
      <c r="A228" s="16"/>
      <c r="B228" s="16"/>
      <c r="C228" s="20" t="s">
        <v>172</v>
      </c>
      <c r="D228" s="24" t="s">
        <v>173</v>
      </c>
      <c r="E228" s="31"/>
      <c r="F228" s="55"/>
    </row>
    <row r="229" spans="1:6" ht="24" x14ac:dyDescent="0.25">
      <c r="A229" s="16"/>
      <c r="B229" s="16"/>
      <c r="C229" s="20" t="s">
        <v>174</v>
      </c>
      <c r="D229" s="24" t="s">
        <v>175</v>
      </c>
      <c r="E229" s="31">
        <v>19792.34</v>
      </c>
      <c r="F229" s="55">
        <v>-59</v>
      </c>
    </row>
    <row r="230" spans="1:6" x14ac:dyDescent="0.25">
      <c r="A230" s="16"/>
      <c r="B230" s="16" t="s">
        <v>176</v>
      </c>
      <c r="C230" s="16"/>
      <c r="D230" s="42" t="s">
        <v>209</v>
      </c>
      <c r="E230" s="56">
        <f>+E232+E231</f>
        <v>0</v>
      </c>
      <c r="F230" s="59">
        <f>+F232+F231</f>
        <v>0</v>
      </c>
    </row>
    <row r="231" spans="1:6" x14ac:dyDescent="0.25">
      <c r="A231" s="16"/>
      <c r="B231" s="16"/>
      <c r="C231" s="20" t="s">
        <v>177</v>
      </c>
      <c r="D231" s="24" t="s">
        <v>178</v>
      </c>
      <c r="E231" s="31"/>
      <c r="F231" s="55"/>
    </row>
    <row r="232" spans="1:6" x14ac:dyDescent="0.25">
      <c r="A232" s="16"/>
      <c r="B232" s="16"/>
      <c r="C232" s="20" t="s">
        <v>281</v>
      </c>
      <c r="D232" s="24" t="s">
        <v>282</v>
      </c>
      <c r="E232" s="31"/>
      <c r="F232" s="55"/>
    </row>
    <row r="233" spans="1:6" x14ac:dyDescent="0.25">
      <c r="A233" s="16"/>
      <c r="B233" s="16" t="s">
        <v>179</v>
      </c>
      <c r="C233" s="16"/>
      <c r="D233" s="42" t="s">
        <v>210</v>
      </c>
      <c r="E233" s="56">
        <f>+E235+E234</f>
        <v>72671.48</v>
      </c>
      <c r="F233" s="59">
        <f>+F235+F234</f>
        <v>0</v>
      </c>
    </row>
    <row r="234" spans="1:6" x14ac:dyDescent="0.25">
      <c r="A234" s="16"/>
      <c r="B234" s="16"/>
      <c r="C234" s="20" t="s">
        <v>180</v>
      </c>
      <c r="D234" s="24" t="s">
        <v>181</v>
      </c>
      <c r="E234" s="31">
        <v>72671.48</v>
      </c>
      <c r="F234" s="55"/>
    </row>
    <row r="235" spans="1:6" x14ac:dyDescent="0.25">
      <c r="A235" s="16"/>
      <c r="B235" s="16"/>
      <c r="C235" s="20" t="s">
        <v>283</v>
      </c>
      <c r="D235" s="24" t="s">
        <v>284</v>
      </c>
      <c r="E235" s="29"/>
      <c r="F235" s="8"/>
    </row>
    <row r="236" spans="1:6" ht="25.5" x14ac:dyDescent="0.25">
      <c r="A236" s="16"/>
      <c r="B236" s="16" t="s">
        <v>186</v>
      </c>
      <c r="C236" s="16"/>
      <c r="D236" s="42" t="s">
        <v>211</v>
      </c>
      <c r="E236" s="56">
        <f>+E237+E238+E242</f>
        <v>6925.8</v>
      </c>
      <c r="F236" s="59">
        <f>+F238+F241</f>
        <v>-110655.26</v>
      </c>
    </row>
    <row r="237" spans="1:6" x14ac:dyDescent="0.25">
      <c r="A237" s="16"/>
      <c r="B237" s="16"/>
      <c r="C237" s="20" t="s">
        <v>285</v>
      </c>
      <c r="D237" s="24" t="s">
        <v>286</v>
      </c>
      <c r="E237" s="63">
        <v>40</v>
      </c>
      <c r="F237" s="55"/>
    </row>
    <row r="238" spans="1:6" ht="24" x14ac:dyDescent="0.25">
      <c r="A238" s="16"/>
      <c r="B238" s="16"/>
      <c r="C238" s="20" t="s">
        <v>287</v>
      </c>
      <c r="D238" s="24" t="s">
        <v>288</v>
      </c>
      <c r="E238" s="31">
        <v>1575.8</v>
      </c>
      <c r="F238" s="55">
        <v>-117517.2</v>
      </c>
    </row>
    <row r="239" spans="1:6" ht="24" x14ac:dyDescent="0.25">
      <c r="A239" s="16"/>
      <c r="B239" s="16"/>
      <c r="C239" s="20" t="s">
        <v>289</v>
      </c>
      <c r="D239" s="24" t="s">
        <v>290</v>
      </c>
      <c r="E239" s="31"/>
      <c r="F239" s="55"/>
    </row>
    <row r="240" spans="1:6" ht="24" x14ac:dyDescent="0.25">
      <c r="A240" s="16"/>
      <c r="B240" s="16"/>
      <c r="C240" s="20" t="s">
        <v>291</v>
      </c>
      <c r="D240" s="24" t="s">
        <v>292</v>
      </c>
      <c r="E240" s="31"/>
      <c r="F240" s="55"/>
    </row>
    <row r="241" spans="1:6" x14ac:dyDescent="0.25">
      <c r="A241" s="16"/>
      <c r="B241" s="16"/>
      <c r="C241" s="20" t="s">
        <v>187</v>
      </c>
      <c r="D241" s="24" t="s">
        <v>188</v>
      </c>
      <c r="E241" s="31"/>
      <c r="F241" s="55">
        <v>6861.94</v>
      </c>
    </row>
    <row r="242" spans="1:6" x14ac:dyDescent="0.25">
      <c r="A242" s="16"/>
      <c r="B242" s="16"/>
      <c r="C242" s="20" t="s">
        <v>293</v>
      </c>
      <c r="D242" s="24" t="s">
        <v>294</v>
      </c>
      <c r="E242" s="31">
        <v>5310</v>
      </c>
      <c r="F242" s="55"/>
    </row>
    <row r="243" spans="1:6" x14ac:dyDescent="0.25">
      <c r="A243" s="16"/>
      <c r="B243" s="16" t="s">
        <v>299</v>
      </c>
      <c r="C243" s="16"/>
      <c r="D243" s="42" t="s">
        <v>308</v>
      </c>
      <c r="E243" s="56">
        <f>+E245+E244</f>
        <v>0</v>
      </c>
      <c r="F243" s="59">
        <f>+F245+F244</f>
        <v>0</v>
      </c>
    </row>
    <row r="244" spans="1:6" x14ac:dyDescent="0.25">
      <c r="A244" s="16"/>
      <c r="B244" s="16"/>
      <c r="C244" s="20" t="s">
        <v>295</v>
      </c>
      <c r="D244" s="24" t="s">
        <v>296</v>
      </c>
      <c r="E244" s="29"/>
      <c r="F244" s="10"/>
    </row>
    <row r="245" spans="1:6" x14ac:dyDescent="0.25">
      <c r="A245" s="16"/>
      <c r="B245" s="16"/>
      <c r="C245" s="20" t="s">
        <v>297</v>
      </c>
      <c r="D245" s="24" t="s">
        <v>298</v>
      </c>
      <c r="E245" s="29"/>
      <c r="F245" s="8"/>
    </row>
    <row r="246" spans="1:6" x14ac:dyDescent="0.25">
      <c r="A246" s="14">
        <v>2.7</v>
      </c>
      <c r="B246" s="19"/>
      <c r="C246" s="21"/>
      <c r="D246" s="35" t="s">
        <v>322</v>
      </c>
      <c r="E246" s="36">
        <f>+E247</f>
        <v>0</v>
      </c>
      <c r="F246" s="37">
        <f>+F247</f>
        <v>0</v>
      </c>
    </row>
    <row r="247" spans="1:6" x14ac:dyDescent="0.25">
      <c r="A247" s="16"/>
      <c r="B247" s="16" t="s">
        <v>302</v>
      </c>
      <c r="C247" s="16"/>
      <c r="D247" s="42" t="s">
        <v>309</v>
      </c>
      <c r="E247" s="30">
        <f>+E248</f>
        <v>0</v>
      </c>
      <c r="F247" s="7">
        <f>+F248</f>
        <v>0</v>
      </c>
    </row>
    <row r="248" spans="1:6" ht="15.75" thickBot="1" x14ac:dyDescent="0.3">
      <c r="A248" s="18"/>
      <c r="B248" s="18"/>
      <c r="C248" s="22" t="s">
        <v>300</v>
      </c>
      <c r="D248" s="27" t="s">
        <v>301</v>
      </c>
      <c r="E248" s="32"/>
      <c r="F248" s="11"/>
    </row>
    <row r="249" spans="1:6" ht="17.25" thickBot="1" x14ac:dyDescent="0.3">
      <c r="A249" s="57"/>
      <c r="B249" s="58"/>
      <c r="C249" s="58"/>
      <c r="D249" s="12" t="s">
        <v>310</v>
      </c>
      <c r="E249" s="40">
        <f>+E246+E224+E172+E127+E111+E92+E64+E31+E13</f>
        <v>207519007.82999998</v>
      </c>
      <c r="F249" s="41">
        <f>+F246+F224+F172+F127+F111+F92+F64+F31+F13</f>
        <v>206436752.40000001</v>
      </c>
    </row>
    <row r="253" spans="1:6" x14ac:dyDescent="0.25">
      <c r="A253" s="45"/>
      <c r="B253" s="44" t="s">
        <v>311</v>
      </c>
      <c r="C253" s="45"/>
      <c r="D253" s="44" t="s">
        <v>312</v>
      </c>
      <c r="E253" s="68" t="s">
        <v>313</v>
      </c>
      <c r="F253" s="73"/>
    </row>
    <row r="254" spans="1:6" x14ac:dyDescent="0.25">
      <c r="A254" s="43"/>
      <c r="B254" s="44" t="s">
        <v>314</v>
      </c>
      <c r="C254" s="43"/>
      <c r="D254" s="44" t="s">
        <v>315</v>
      </c>
      <c r="E254" s="68" t="s">
        <v>316</v>
      </c>
      <c r="F254" s="73"/>
    </row>
    <row r="255" spans="1:6" x14ac:dyDescent="0.25">
      <c r="A255" s="43"/>
      <c r="B255" s="44" t="s">
        <v>317</v>
      </c>
      <c r="C255" s="43"/>
      <c r="D255" s="44" t="s">
        <v>318</v>
      </c>
      <c r="E255" s="68" t="s">
        <v>323</v>
      </c>
      <c r="F255" s="69"/>
    </row>
    <row r="256" spans="1:6" x14ac:dyDescent="0.25">
      <c r="A256" s="43"/>
      <c r="B256" s="43"/>
      <c r="C256" s="43"/>
      <c r="D256" s="43"/>
      <c r="E256" s="44"/>
    </row>
    <row r="257" spans="1:6" ht="39.75" customHeight="1" x14ac:dyDescent="0.25">
      <c r="A257" s="45"/>
      <c r="B257" s="44"/>
      <c r="C257" s="45"/>
      <c r="D257" s="45"/>
      <c r="E257" s="44"/>
      <c r="F257" s="45"/>
    </row>
    <row r="258" spans="1:6" x14ac:dyDescent="0.25">
      <c r="A258" s="43"/>
      <c r="B258" s="44"/>
      <c r="C258" s="43"/>
      <c r="D258" s="43"/>
      <c r="E258" s="44"/>
      <c r="F258" s="43"/>
    </row>
    <row r="259" spans="1:6" x14ac:dyDescent="0.25">
      <c r="A259" s="43"/>
      <c r="B259" s="44"/>
      <c r="C259" s="43"/>
      <c r="D259" s="43"/>
      <c r="E259" s="44"/>
      <c r="F259" s="43"/>
    </row>
  </sheetData>
  <mergeCells count="9">
    <mergeCell ref="E255:F255"/>
    <mergeCell ref="A10:F10"/>
    <mergeCell ref="A6:F6"/>
    <mergeCell ref="A7:F7"/>
    <mergeCell ref="A4:F4"/>
    <mergeCell ref="A8:F8"/>
    <mergeCell ref="A9:F9"/>
    <mergeCell ref="E253:F253"/>
    <mergeCell ref="E254:F254"/>
  </mergeCells>
  <pageMargins left="0.11811023622047245" right="0.11811023622047245" top="0.35433070866141736" bottom="0.35433070866141736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2018-01-05T19:06:48Z</cp:lastPrinted>
  <dcterms:created xsi:type="dcterms:W3CDTF">2017-09-05T12:26:40Z</dcterms:created>
  <dcterms:modified xsi:type="dcterms:W3CDTF">2018-01-05T19:06:49Z</dcterms:modified>
</cp:coreProperties>
</file>