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atos Ministerio\ADMINISTRACION\D_G_ADMINISTRACION\PRESUPUESTO\3. BIBIANA SEGURA\2017\PORTAL DE TRANSPARARENCIA\"/>
    </mc:Choice>
  </mc:AlternateContent>
  <bookViews>
    <workbookView xWindow="0" yWindow="0" windowWidth="20490" windowHeight="5865"/>
  </bookViews>
  <sheets>
    <sheet name="Hoja1" sheetId="1" r:id="rId1"/>
  </sheets>
  <definedNames>
    <definedName name="_xlnm.Print_Area" localSheetId="0">Hoja1!$A$1:$F$250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2" i="1" l="1"/>
  <c r="F221" i="1"/>
  <c r="F211" i="1"/>
  <c r="F202" i="1"/>
  <c r="F189" i="1"/>
  <c r="F185" i="1"/>
  <c r="F177" i="1"/>
  <c r="F173" i="1"/>
  <c r="F169" i="1"/>
  <c r="F138" i="1"/>
  <c r="F31" i="1" l="1"/>
  <c r="F26" i="1"/>
  <c r="F15" i="1"/>
  <c r="F117" i="1"/>
  <c r="F109" i="1" s="1"/>
  <c r="E79" i="1"/>
  <c r="E211" i="1"/>
  <c r="E202" i="1"/>
  <c r="E189" i="1"/>
  <c r="E185" i="1"/>
  <c r="E177" i="1"/>
  <c r="E173" i="1"/>
  <c r="E169" i="1"/>
  <c r="E157" i="1"/>
  <c r="E147" i="1"/>
  <c r="E138" i="1"/>
  <c r="E134" i="1"/>
  <c r="E131" i="1"/>
  <c r="E128" i="1"/>
  <c r="E232" i="1" l="1"/>
  <c r="E221" i="1"/>
  <c r="F147" i="1" l="1"/>
  <c r="E21" i="1"/>
  <c r="E15" i="1"/>
  <c r="F131" i="1" l="1"/>
  <c r="F157" i="1"/>
  <c r="F134" i="1"/>
  <c r="F128" i="1"/>
  <c r="F144" i="1" l="1"/>
  <c r="F125" i="1" s="1"/>
  <c r="E229" i="1" l="1"/>
  <c r="E40" i="1" l="1"/>
  <c r="E239" i="1"/>
  <c r="E226" i="1"/>
  <c r="E121" i="1"/>
  <c r="F79" i="1"/>
  <c r="E220" i="1" l="1"/>
  <c r="F239" i="1" l="1"/>
  <c r="F183" i="1"/>
  <c r="F168" i="1" s="1"/>
  <c r="E144" i="1" l="1"/>
  <c r="E183" i="1"/>
  <c r="E168" i="1" s="1"/>
  <c r="E110" i="1" l="1"/>
  <c r="E115" i="1"/>
  <c r="E117" i="1"/>
  <c r="E109" i="1" s="1"/>
  <c r="E26" i="1" l="1"/>
  <c r="F243" i="1" l="1"/>
  <c r="F242" i="1" s="1"/>
  <c r="E243" i="1"/>
  <c r="E242" i="1" s="1"/>
  <c r="F229" i="1" l="1"/>
  <c r="F226" i="1"/>
  <c r="E126" i="1"/>
  <c r="E125" i="1" s="1"/>
  <c r="F107" i="1"/>
  <c r="E107" i="1"/>
  <c r="E105" i="1"/>
  <c r="F103" i="1"/>
  <c r="E103" i="1"/>
  <c r="F100" i="1"/>
  <c r="E100" i="1"/>
  <c r="F98" i="1"/>
  <c r="E98" i="1"/>
  <c r="F96" i="1"/>
  <c r="E96" i="1"/>
  <c r="F94" i="1"/>
  <c r="E94" i="1"/>
  <c r="F92" i="1"/>
  <c r="E92" i="1"/>
  <c r="F84" i="1"/>
  <c r="E84" i="1"/>
  <c r="F75" i="1"/>
  <c r="E75" i="1"/>
  <c r="F220" i="1" l="1"/>
  <c r="F91" i="1"/>
  <c r="E91" i="1"/>
  <c r="F71" i="1"/>
  <c r="E71" i="1"/>
  <c r="F66" i="1"/>
  <c r="E66" i="1"/>
  <c r="F64" i="1"/>
  <c r="E64" i="1"/>
  <c r="F57" i="1"/>
  <c r="E57" i="1"/>
  <c r="F54" i="1"/>
  <c r="E54" i="1"/>
  <c r="F50" i="1"/>
  <c r="E50" i="1"/>
  <c r="F46" i="1"/>
  <c r="E46" i="1"/>
  <c r="F43" i="1"/>
  <c r="E43" i="1"/>
  <c r="F40" i="1"/>
  <c r="F37" i="1"/>
  <c r="F30" i="1" s="1"/>
  <c r="E37" i="1"/>
  <c r="E31" i="1"/>
  <c r="F24" i="1"/>
  <c r="E24" i="1"/>
  <c r="F21" i="1"/>
  <c r="E63" i="1" l="1"/>
  <c r="F63" i="1"/>
  <c r="F13" i="1"/>
  <c r="E13" i="1"/>
  <c r="E30" i="1"/>
  <c r="E245" i="1" s="1"/>
  <c r="F245" i="1" l="1"/>
</calcChain>
</file>

<file path=xl/sharedStrings.xml><?xml version="1.0" encoding="utf-8"?>
<sst xmlns="http://schemas.openxmlformats.org/spreadsheetml/2006/main" count="473" uniqueCount="349">
  <si>
    <t>REPUBLICA DOMINICANA</t>
  </si>
  <si>
    <r>
      <t xml:space="preserve"> </t>
    </r>
    <r>
      <rPr>
        <b/>
        <i/>
        <sz val="11"/>
        <color theme="1"/>
        <rFont val="Book Antiqua"/>
        <family val="1"/>
      </rPr>
      <t>“</t>
    </r>
    <r>
      <rPr>
        <b/>
        <i/>
        <sz val="11"/>
        <color rgb="FF1D1B11"/>
        <rFont val="Book Antiqua"/>
        <family val="1"/>
      </rPr>
      <t>Año del Desarrollo Agroforestal”</t>
    </r>
  </si>
  <si>
    <t>OBJETO</t>
  </si>
  <si>
    <t>CUENTA</t>
  </si>
  <si>
    <t>SUBCUENTA</t>
  </si>
  <si>
    <t xml:space="preserve">CONCEPTO DEFINICION </t>
  </si>
  <si>
    <t>(EN RD$)</t>
  </si>
  <si>
    <t>REMUNERACIONES Y CONTRIBUCIONES</t>
  </si>
  <si>
    <t>2.1.1</t>
  </si>
  <si>
    <t>RENUMERACIONES</t>
  </si>
  <si>
    <t>2.1.1.1.01</t>
  </si>
  <si>
    <t>2.1.1.2.01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</si>
  <si>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contratado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igualado</t>
    </r>
  </si>
  <si>
    <t>2.1.1.4.01</t>
  </si>
  <si>
    <r>
      <t>Sueldo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Anual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No.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13</t>
    </r>
  </si>
  <si>
    <t>2.1.1.5.01</t>
  </si>
  <si>
    <t>Pretaciones economico</t>
  </si>
  <si>
    <t>2.1.1.5.04</t>
  </si>
  <si>
    <r>
      <t>Proporción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disfrutadas</t>
    </r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</si>
  <si>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fijos</t>
    </r>
  </si>
  <si>
    <t>2.1.2.2.05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</si>
  <si>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seguridad</t>
    </r>
  </si>
  <si>
    <t>2.1.2.2.09</t>
  </si>
  <si>
    <r>
      <t>Bono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desempeño</t>
    </r>
  </si>
  <si>
    <t>2.1.2</t>
  </si>
  <si>
    <t>SOBRESUELDOS</t>
  </si>
  <si>
    <t>2.1.3.1.01</t>
  </si>
  <si>
    <r>
      <t>Dietas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</si>
  <si>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2.1.3</t>
  </si>
  <si>
    <t>DIETAS</t>
  </si>
  <si>
    <t>2.1.5.1.01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</si>
  <si>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salud</t>
    </r>
  </si>
  <si>
    <t>2.1.5.2.01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</si>
  <si>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pensiones</t>
    </r>
  </si>
  <si>
    <t>2.1.5.3.01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</si>
  <si>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riesgo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laboral</t>
    </r>
  </si>
  <si>
    <t>2.1.5</t>
  </si>
  <si>
    <t>CONTRIBUCIONES A LA SEGURIDAD SOCIAL</t>
  </si>
  <si>
    <t>2.2.1</t>
  </si>
  <si>
    <t xml:space="preserve">CONTRATACION DE SERVICIOS </t>
  </si>
  <si>
    <t xml:space="preserve">SERVICIOS BASICOS </t>
  </si>
  <si>
    <t>2.2.1.3.01</t>
  </si>
  <si>
    <r>
      <t>Teléfono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</t>
    </r>
  </si>
  <si>
    <t>2.2.1.5.01</t>
  </si>
  <si>
    <r>
      <t>Servicio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internet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televisión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cable</t>
    </r>
  </si>
  <si>
    <t>2.2.1.6.01</t>
  </si>
  <si>
    <r>
      <t>Energía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</t>
    </r>
  </si>
  <si>
    <t>2.2.1.7.01</t>
  </si>
  <si>
    <t>Agua</t>
  </si>
  <si>
    <t>2.2.1.8.01</t>
  </si>
  <si>
    <r>
      <t>Recolección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residuos</t>
    </r>
  </si>
  <si>
    <t>2.2.2.1.01</t>
  </si>
  <si>
    <r>
      <t>Publicidad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propaganda</t>
    </r>
  </si>
  <si>
    <t>2.2.2.2.01</t>
  </si>
  <si>
    <r>
      <t>Impresión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encuadernación</t>
    </r>
  </si>
  <si>
    <t>2.2.2</t>
  </si>
  <si>
    <t>2.2.3.1.01</t>
  </si>
  <si>
    <r>
      <t>Viáticos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dentro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</si>
  <si>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2.2.3.2.01</t>
  </si>
  <si>
    <r>
      <t>Viaticos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fuera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</si>
  <si>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</t>
  </si>
  <si>
    <t>2.2.4</t>
  </si>
  <si>
    <t>2.2.4.1.01</t>
  </si>
  <si>
    <t>Pasajes</t>
  </si>
  <si>
    <t>2.2.4.2.01</t>
  </si>
  <si>
    <t>Fletes</t>
  </si>
  <si>
    <t>2.2.5</t>
  </si>
  <si>
    <t>2.2.5.1.01</t>
  </si>
  <si>
    <r>
      <t>Alquilleres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locales</t>
    </r>
  </si>
  <si>
    <t>2.2.5.4.01</t>
  </si>
  <si>
    <r>
      <t>Alquileres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</si>
  <si>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2.2.5.8.01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</si>
  <si>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alquileres</t>
    </r>
  </si>
  <si>
    <t>2.2.6.1.01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</si>
  <si>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infraestructura</t>
    </r>
  </si>
  <si>
    <t>2.2.6.2.01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</si>
  <si>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</si>
  <si>
    <t>2.2.6.3.01</t>
  </si>
  <si>
    <r>
      <t>Seguros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</si>
  <si>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2.2.6</t>
  </si>
  <si>
    <t>2.2.7.2.01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</si>
  <si>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</si>
  <si>
    <t>2.2.7.2.06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</si>
  <si>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</si>
  <si>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</t>
  </si>
  <si>
    <t>2.2.8.6.01</t>
  </si>
  <si>
    <r>
      <t>Eventos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generales</t>
    </r>
  </si>
  <si>
    <t>2.2.8.7.02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</si>
  <si>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jurídicos</t>
    </r>
  </si>
  <si>
    <t>2.2.8.7.04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</si>
  <si>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capacitación</t>
    </r>
  </si>
  <si>
    <t>2.2.8.7.05</t>
  </si>
  <si>
    <t>Sistema computacion</t>
  </si>
  <si>
    <t>2.2.8.8.01</t>
  </si>
  <si>
    <t>Impuestos</t>
  </si>
  <si>
    <t>2.2.8</t>
  </si>
  <si>
    <t>2.3.1.1.01</t>
  </si>
  <si>
    <r>
      <t>Alimentos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bebidas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</si>
  <si>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2.3.1</t>
  </si>
  <si>
    <t>2.3.2</t>
  </si>
  <si>
    <t>2.3.3.1.01</t>
  </si>
  <si>
    <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</t>
    </r>
  </si>
  <si>
    <t>2.3.3.2.01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</si>
  <si>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cartón</t>
    </r>
  </si>
  <si>
    <t>2.3.3.3.01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</si>
  <si>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artes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gráficas</t>
    </r>
  </si>
  <si>
    <t>2.3.3.5.01</t>
  </si>
  <si>
    <r>
      <t>Textos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enseñanza</t>
    </r>
  </si>
  <si>
    <t>2.3.3</t>
  </si>
  <si>
    <t>2.3.5.3.01</t>
  </si>
  <si>
    <r>
      <t>Llantas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neumáticos</t>
    </r>
  </si>
  <si>
    <t>2.3.5.4.01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</si>
  <si>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caucho</t>
    </r>
  </si>
  <si>
    <t>2.3.5.5.01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</si>
  <si>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plástico</t>
    </r>
  </si>
  <si>
    <t>2.3.5</t>
  </si>
  <si>
    <t>2.3.6.3.03</t>
  </si>
  <si>
    <r>
      <t>Estructuras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metálicas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acabadas</t>
    </r>
  </si>
  <si>
    <t>2.3.6.3.06</t>
  </si>
  <si>
    <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metal</t>
    </r>
  </si>
  <si>
    <t>2.3.6.4.06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</si>
  <si>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abrasivos</t>
    </r>
  </si>
  <si>
    <t>2.3.6</t>
  </si>
  <si>
    <t>2.3.7.1.01</t>
  </si>
  <si>
    <t>Gasolina</t>
  </si>
  <si>
    <t>2.3.7.1.02</t>
  </si>
  <si>
    <t>Gasoil</t>
  </si>
  <si>
    <t>2.3.7.2.03</t>
  </si>
  <si>
    <t>Productos quimicos de laboratorio y de uso personal</t>
  </si>
  <si>
    <t>2.3.7</t>
  </si>
  <si>
    <t>2.3.9.1.01</t>
  </si>
  <si>
    <r>
      <t>Material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limpieza</t>
    </r>
  </si>
  <si>
    <t>2.3.9.2.01</t>
  </si>
  <si>
    <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</si>
  <si>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2.3.9.6.01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</si>
  <si>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afines</t>
    </r>
  </si>
  <si>
    <t>2.3.9.8.01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</si>
  <si>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repuestos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</si>
  <si>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2.3.9.9.01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</si>
  <si>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n.i.p</t>
    </r>
  </si>
  <si>
    <t>2.3.9.9.02</t>
  </si>
  <si>
    <r>
      <t>Bonos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diversos</t>
    </r>
  </si>
  <si>
    <t>2.3.9</t>
  </si>
  <si>
    <t>2.4.1</t>
  </si>
  <si>
    <t>Pensiones</t>
  </si>
  <si>
    <t>2.4.1.1.01</t>
  </si>
  <si>
    <t>2.4.1.2</t>
  </si>
  <si>
    <t>2.4.1.2.01</t>
  </si>
  <si>
    <r>
      <t>Ayudas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donaciones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hogares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</si>
  <si>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2.4.1.4.01</t>
  </si>
  <si>
    <r>
      <t>Becas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nacionales</t>
    </r>
  </si>
  <si>
    <t>2.4.1.4</t>
  </si>
  <si>
    <t>2.4.1.6</t>
  </si>
  <si>
    <t>2.4.1.6.01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</si>
  <si>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asociaciones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sin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 de lucro</t>
    </r>
  </si>
  <si>
    <t>2.4.2.2.02</t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</si>
  <si>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</t>
    </r>
  </si>
  <si>
    <t>2.4.2</t>
  </si>
  <si>
    <t>2.4.2.3</t>
  </si>
  <si>
    <t>2.4.2.3.02</t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</si>
  <si>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</t>
    </r>
  </si>
  <si>
    <t>2.4.7</t>
  </si>
  <si>
    <t>2.4.7.2.01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</si>
  <si>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Organismos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Internacionales</t>
    </r>
  </si>
  <si>
    <t>2.4.9.1.01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</si>
  <si>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destinadas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</si>
  <si>
    <t>2.4.9</t>
  </si>
  <si>
    <t>2.6.1</t>
  </si>
  <si>
    <t>2.6.1.1.01</t>
  </si>
  <si>
    <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estantería</t>
    </r>
  </si>
  <si>
    <t>2.6.1.3.01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</si>
  <si>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computacional</t>
    </r>
  </si>
  <si>
    <t>2.6.1.4.01</t>
  </si>
  <si>
    <t>Electrodomésticos</t>
  </si>
  <si>
    <t>2.6.1.9.01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</si>
  <si>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Mobiliarios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Identificados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Precedentemente</t>
    </r>
  </si>
  <si>
    <t>2.6.2</t>
  </si>
  <si>
    <t>2.6.2.1.01</t>
  </si>
  <si>
    <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Audiovisuales</t>
    </r>
  </si>
  <si>
    <t>2.6.4</t>
  </si>
  <si>
    <t>2.6.4.1.01</t>
  </si>
  <si>
    <r>
      <t>Automóviles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camiones</t>
    </r>
  </si>
  <si>
    <t>2.6.4.7.01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</si>
  <si>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</si>
  <si>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2.6.4.8.01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</si>
  <si>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</t>
    </r>
  </si>
  <si>
    <t>2.6.5</t>
  </si>
  <si>
    <t>2.6.5.7.01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</si>
  <si>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máquinas-herramientas</t>
    </r>
  </si>
  <si>
    <t xml:space="preserve">PUBLICIDAD E IMPRESIÓN </t>
  </si>
  <si>
    <t>VIATICOS</t>
  </si>
  <si>
    <t>TRANSPORTE Y ALMACENAJE</t>
  </si>
  <si>
    <t xml:space="preserve">ALQUILERES Y RENTAS </t>
  </si>
  <si>
    <t>SEGUROS</t>
  </si>
  <si>
    <t>REPARACIONES MENORES E INSTALACIONES</t>
  </si>
  <si>
    <t>ALIMENTOS Y PRODUCTOS AGROFORESTALES</t>
  </si>
  <si>
    <t>PRODUCTOS DE PAPEL Y CARTON</t>
  </si>
  <si>
    <t xml:space="preserve">PRODUCTOS DE CUERO, CAUCHO Y PLASTICOS </t>
  </si>
  <si>
    <t xml:space="preserve">PROD. DE MINERALES METALICOS Y NO METALICOS </t>
  </si>
  <si>
    <t xml:space="preserve">COMBUSTIBLES, LUBRICANTES </t>
  </si>
  <si>
    <t xml:space="preserve">PRODUCTOS Y UTILES VARIOS </t>
  </si>
  <si>
    <t xml:space="preserve">PENSIONES </t>
  </si>
  <si>
    <t xml:space="preserve">AYUDAS Y DONACIONES </t>
  </si>
  <si>
    <t>BECAS Y VIAJES</t>
  </si>
  <si>
    <t>TRANSF. CORRIENTES AL SECTOR PRIVADO</t>
  </si>
  <si>
    <t xml:space="preserve">TRANSF. CORRIENTES INSTITUCIONES PUBLICAS </t>
  </si>
  <si>
    <t xml:space="preserve">TRANSF. CORRIENTES ORGANISMOS INTERNACIONALES </t>
  </si>
  <si>
    <t xml:space="preserve">TRANSFERENCIA CORRIENTES </t>
  </si>
  <si>
    <t xml:space="preserve">MUEBLES DE OFICINAS Y ESTANTERIAS </t>
  </si>
  <si>
    <t xml:space="preserve">MOBILIARIOS Y EQUIPOS </t>
  </si>
  <si>
    <t xml:space="preserve">AUTOMOVILES Y CAMIONES </t>
  </si>
  <si>
    <t xml:space="preserve">MAQUINARIAS, OTROS EQUIPOS Y HERRAMIENTAS </t>
  </si>
  <si>
    <t>FONDO 2097 DE CAPTACION DIRECTA</t>
  </si>
  <si>
    <t>2.2.4.4.01</t>
  </si>
  <si>
    <t>Peaje</t>
  </si>
  <si>
    <t>2.2.7.1.01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</si>
  <si>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edificaciones</t>
    </r>
  </si>
  <si>
    <t>2.2.7.1.02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</si>
  <si>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especiales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</si>
  <si>
    <t>2.2.7.1.06</t>
  </si>
  <si>
    <t>Instalaciones electrica</t>
  </si>
  <si>
    <t>2.2.7.1.07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</si>
  <si>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pintura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derivados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higiene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</si>
  <si>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2.2.7.2.02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</si>
  <si>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computación</t>
    </r>
  </si>
  <si>
    <t>2.2.7.2.03</t>
  </si>
  <si>
    <t>Mantenimiento y reparacion de equipo educacional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</si>
  <si>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 eklevacion</t>
    </r>
  </si>
  <si>
    <t>2.2.7.3.01</t>
  </si>
  <si>
    <r>
      <t>Instalaciones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temporales</t>
    </r>
  </si>
  <si>
    <t>2.2.8.5.01</t>
  </si>
  <si>
    <t>Fumigación</t>
  </si>
  <si>
    <t>Eventos Generales</t>
  </si>
  <si>
    <t>2.2.8.6.02</t>
  </si>
  <si>
    <t>Festividades</t>
  </si>
  <si>
    <t>Servicios de capacitación</t>
  </si>
  <si>
    <t>Servicios de informaticay sistemas computarizados</t>
  </si>
  <si>
    <t>2.2.8.7.06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</si>
  <si>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técnicos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profesionales</t>
    </r>
  </si>
  <si>
    <t>2.3.1.3.01</t>
  </si>
  <si>
    <t>Productos pecuarios</t>
  </si>
  <si>
    <t>2.3.1.4.01</t>
  </si>
  <si>
    <r>
      <t>Madera,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corcho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sus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manufacturas</t>
    </r>
  </si>
  <si>
    <t>2.3.2.1.01</t>
  </si>
  <si>
    <r>
      <t>Hilados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telas</t>
    </r>
  </si>
  <si>
    <t>2.3.2.2.01</t>
  </si>
  <si>
    <r>
      <t>Acabados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textiles</t>
    </r>
  </si>
  <si>
    <t>2.3.2.3.01</t>
  </si>
  <si>
    <r>
      <t>Prendas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vestir</t>
    </r>
  </si>
  <si>
    <t>2.3.3.4.01</t>
  </si>
  <si>
    <r>
      <t>Libros,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revistas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periódicos</t>
    </r>
  </si>
  <si>
    <t>2.3.3.6.01</t>
  </si>
  <si>
    <r>
      <t>Especies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timbrados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valoradas</t>
    </r>
  </si>
  <si>
    <t>2.3.6.1.01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</si>
  <si>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cemento</t>
    </r>
  </si>
  <si>
    <t>2.3.6.1.04</t>
  </si>
  <si>
    <t>Productos de yeso</t>
  </si>
  <si>
    <t>2.3.6.2.01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</si>
  <si>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vidrio</t>
    </r>
  </si>
  <si>
    <t>2.3.6.2.02</t>
  </si>
  <si>
    <t>Productos de loza</t>
  </si>
  <si>
    <t>2.3.6.2.03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</si>
  <si>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porcelana</t>
    </r>
  </si>
  <si>
    <t>2.3.6.3.01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</si>
  <si>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ferrosos</t>
    </r>
  </si>
  <si>
    <t>2.3.6.3.04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</si>
  <si>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</si>
  <si>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2.3.6.4.04</t>
  </si>
  <si>
    <t>Piedra, arcilla y arena</t>
  </si>
  <si>
    <t>2.3.7.1.05</t>
  </si>
  <si>
    <r>
      <t>Aceites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grasas</t>
    </r>
  </si>
  <si>
    <t>2.3.7.2.01</t>
  </si>
  <si>
    <t>Productos explosivos y pirotecnico</t>
  </si>
  <si>
    <t>2.3.7.2.06</t>
  </si>
  <si>
    <r>
      <t>Pinturas,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lacas,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barnices,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diluyentes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absorbentes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</si>
  <si>
    <t>2.3.7.2.99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</si>
  <si>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químicos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conexos</t>
    </r>
  </si>
  <si>
    <t>2.3.9.4.01</t>
  </si>
  <si>
    <t>Utiles destinadosa actividades deportivas</t>
  </si>
  <si>
    <t>2.3.9.5.01</t>
  </si>
  <si>
    <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comedor</t>
    </r>
  </si>
  <si>
    <t>2.6.2.3.01</t>
  </si>
  <si>
    <t>camaras fotograficas y de video</t>
  </si>
  <si>
    <t>2.6.4.2.01</t>
  </si>
  <si>
    <r>
      <t>Carrocerías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remolques</t>
    </r>
  </si>
  <si>
    <t>2.6.5.2.01</t>
  </si>
  <si>
    <r>
      <t>Maquinaria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industrial</t>
    </r>
  </si>
  <si>
    <t>2.6.5.4.01</t>
  </si>
  <si>
    <r>
      <t>Sistemas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aire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acondicionado,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calefacción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refrigeración</t>
    </r>
  </si>
  <si>
    <t>2.6.5.5.01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</si>
  <si>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comunicación,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telecomunicaciones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señalamiento</t>
    </r>
  </si>
  <si>
    <t>2.6.5.6.01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</si>
  <si>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</si>
  <si>
    <t>2.6.5.8.01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</si>
  <si>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</si>
  <si>
    <t>2.6.8.3.01</t>
  </si>
  <si>
    <r>
      <t>Programas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</si>
  <si>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2.6.8.8.01</t>
  </si>
  <si>
    <t>Informáticas</t>
  </si>
  <si>
    <t>2.6.8</t>
  </si>
  <si>
    <t>2.7.1.2.01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</si>
  <si>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residencial</t>
    </r>
  </si>
  <si>
    <t>2.7.1</t>
  </si>
  <si>
    <t>ALQUILERES</t>
  </si>
  <si>
    <t xml:space="preserve">TEXTILES Y VESTUARIOS </t>
  </si>
  <si>
    <t xml:space="preserve">PRODUCTOS DE PAPEL Y CARTON </t>
  </si>
  <si>
    <t xml:space="preserve">PRODUCTOS DE METALES Y NO METALICOS </t>
  </si>
  <si>
    <t xml:space="preserve">COMBUSTIBLES Y LUBRICANTES </t>
  </si>
  <si>
    <t xml:space="preserve">BIENES INTANGIBLES </t>
  </si>
  <si>
    <t>OBRAS EN EDIFICACIONES</t>
  </si>
  <si>
    <t>TOTAL</t>
  </si>
  <si>
    <t>PREPARADO POR:</t>
  </si>
  <si>
    <t>REVISADO POR:</t>
  </si>
  <si>
    <t>APROBADO POR:</t>
  </si>
  <si>
    <t>BIBIANA SEGURA VILLAR</t>
  </si>
  <si>
    <t>LIC. DABELVA PEREZ</t>
  </si>
  <si>
    <t xml:space="preserve">      LIC. ELCIDO AMARANTE DIEZ</t>
  </si>
  <si>
    <t>AUXILIAR ADMINISTRATIVO I</t>
  </si>
  <si>
    <t xml:space="preserve">ENC. EJECUCION PRESUPUESTARIA </t>
  </si>
  <si>
    <t>MATERIALES Y SUMINISTRO</t>
  </si>
  <si>
    <t>TRANSFERENCIAS CORRIENTES</t>
  </si>
  <si>
    <t>BIENES MUEBLES, INMUEBLES E INTANGIBLES</t>
  </si>
  <si>
    <t>OBRAS</t>
  </si>
  <si>
    <t xml:space="preserve">       DIRECTOR ADMINISTRATIVO Y FINANCIERO</t>
  </si>
  <si>
    <t>EJECUCION PRESUPUESTARIA, 2017</t>
  </si>
  <si>
    <r>
      <t>Alquileres</t>
    </r>
    <r>
      <rPr>
        <sz val="9"/>
        <color theme="1"/>
        <rFont val="Courier New"/>
        <family val="3"/>
      </rPr>
      <t xml:space="preserve"> y renta de edificios y locales</t>
    </r>
  </si>
  <si>
    <t>2.2.5.3.01</t>
  </si>
  <si>
    <t>2.2.7.2.04</t>
  </si>
  <si>
    <t>2.2.8.6.04</t>
  </si>
  <si>
    <t>2.3.4</t>
  </si>
  <si>
    <t>2.3.4.1.01</t>
  </si>
  <si>
    <t>Alquileres de equipos educacional</t>
  </si>
  <si>
    <t xml:space="preserve">Mantenimientos de Sanitarios </t>
  </si>
  <si>
    <t>Productos Medicinales</t>
  </si>
  <si>
    <t xml:space="preserve">PRODUCTOS FARMACEUTICOS </t>
  </si>
  <si>
    <t>Actuaciones Artisticas</t>
  </si>
  <si>
    <t>PRESUPUESTO VIGENTE AL 30/09/2017</t>
  </si>
  <si>
    <t>PRESUPUESTO EJECUTADO AL 31/10/2017</t>
  </si>
  <si>
    <t>2.3.7.1.06</t>
  </si>
  <si>
    <t>Lubricantes</t>
  </si>
  <si>
    <t xml:space="preserve">Sistema de Aires Acondicionados </t>
  </si>
  <si>
    <t>2.2.5.3.04</t>
  </si>
  <si>
    <t>Alquileres de equipos de oficina</t>
  </si>
  <si>
    <t>2.2.8.7.03</t>
  </si>
  <si>
    <t>Servicios de Contabilidad</t>
  </si>
  <si>
    <t>Presupuesto Vigente y Ejecutado al 30 de Noviembre 2017</t>
  </si>
  <si>
    <t>2.3.6.1.05</t>
  </si>
  <si>
    <t>Productos de Arcilla</t>
  </si>
  <si>
    <t>Productos abrasivos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</si>
</sst>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"/>
    <numFmt numFmtId="165" formatCode="0.00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Book Antiqua"/>
      <family val="1"/>
    </font>
    <font>
      <b/>
      <i/>
      <sz val="11"/>
      <color rgb="FF1D1B11"/>
      <name val="Book Antiqua"/>
      <family val="1"/>
    </font>
    <font>
      <b/>
      <i/>
      <sz val="9"/>
      <color theme="1"/>
      <name val="Book Antiqua"/>
      <family val="1"/>
    </font>
    <font>
      <sz val="9"/>
      <color rgb="FF000000"/>
      <name val="Courier New"/>
      <family val="3"/>
    </font>
    <font>
      <sz val="9"/>
      <color theme="1"/>
      <name val="Courier New"/>
      <family val="3"/>
    </font>
    <font>
      <b/>
      <sz val="9"/>
      <color rgb="FF000000"/>
      <name val="Courier New"/>
      <family val="3"/>
    </font>
    <font>
      <b/>
      <u/>
      <sz val="9"/>
      <color rgb="FF000000"/>
      <name val="Courier New"/>
      <family val="3"/>
    </font>
    <font>
      <b/>
      <sz val="11"/>
      <color theme="1"/>
      <name val="Courier New"/>
      <family val="3"/>
    </font>
    <font>
      <b/>
      <sz val="12"/>
      <color rgb="FF000000"/>
      <name val="Courier New"/>
      <family val="3"/>
    </font>
    <font>
      <sz val="10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0" fontId="0" fillId="0" borderId="5" xfId="0" applyBorder="1"/>
    <xf numFmtId="165" fontId="5" fillId="0" borderId="6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left" vertical="top" wrapText="1"/>
    </xf>
    <xf numFmtId="0" fontId="0" fillId="4" borderId="8" xfId="0" applyFill="1" applyBorder="1"/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2" borderId="9" xfId="0" applyFill="1" applyBorder="1"/>
    <xf numFmtId="0" fontId="5" fillId="0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0" fillId="4" borderId="8" xfId="0" applyFill="1" applyBorder="1" applyAlignment="1">
      <alignment wrapText="1"/>
    </xf>
    <xf numFmtId="0" fontId="5" fillId="0" borderId="9" xfId="0" applyFont="1" applyFill="1" applyBorder="1" applyAlignment="1">
      <alignment horizontal="left" vertical="top" wrapText="1"/>
    </xf>
    <xf numFmtId="0" fontId="9" fillId="2" borderId="9" xfId="0" applyFont="1" applyFill="1" applyBorder="1"/>
    <xf numFmtId="0" fontId="1" fillId="3" borderId="9" xfId="0" applyFont="1" applyFill="1" applyBorder="1"/>
    <xf numFmtId="0" fontId="5" fillId="0" borderId="10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vertical="top"/>
    </xf>
    <xf numFmtId="164" fontId="8" fillId="0" borderId="9" xfId="0" applyNumberFormat="1" applyFont="1" applyFill="1" applyBorder="1" applyAlignment="1">
      <alignment vertical="top"/>
    </xf>
    <xf numFmtId="164" fontId="5" fillId="4" borderId="9" xfId="0" applyNumberFormat="1" applyFont="1" applyFill="1" applyBorder="1" applyAlignment="1">
      <alignment vertical="top"/>
    </xf>
    <xf numFmtId="164" fontId="5" fillId="0" borderId="10" xfId="0" applyNumberFormat="1" applyFont="1" applyFill="1" applyBorder="1" applyAlignment="1">
      <alignment vertical="top"/>
    </xf>
    <xf numFmtId="4" fontId="1" fillId="3" borderId="9" xfId="0" applyNumberFormat="1" applyFont="1" applyFill="1" applyBorder="1"/>
    <xf numFmtId="0" fontId="1" fillId="2" borderId="9" xfId="0" applyFont="1" applyFill="1" applyBorder="1"/>
    <xf numFmtId="0" fontId="7" fillId="2" borderId="9" xfId="0" applyFont="1" applyFill="1" applyBorder="1" applyAlignment="1">
      <alignment horizontal="left" vertical="top" wrapText="1"/>
    </xf>
    <xf numFmtId="164" fontId="8" fillId="2" borderId="9" xfId="0" applyNumberFormat="1" applyFont="1" applyFill="1" applyBorder="1" applyAlignment="1">
      <alignment vertical="top"/>
    </xf>
    <xf numFmtId="164" fontId="8" fillId="2" borderId="5" xfId="0" applyNumberFormat="1" applyFont="1" applyFill="1" applyBorder="1" applyAlignment="1">
      <alignment vertical="top"/>
    </xf>
    <xf numFmtId="0" fontId="0" fillId="0" borderId="0" xfId="0" applyAlignment="1">
      <alignment horizontal="center" wrapText="1"/>
    </xf>
    <xf numFmtId="164" fontId="8" fillId="2" borderId="5" xfId="0" applyNumberFormat="1" applyFont="1" applyFill="1" applyBorder="1" applyAlignment="1">
      <alignment horizontal="right" vertical="top"/>
    </xf>
    <xf numFmtId="164" fontId="10" fillId="2" borderId="11" xfId="0" applyNumberFormat="1" applyFont="1" applyFill="1" applyBorder="1" applyAlignment="1">
      <alignment vertical="top"/>
    </xf>
    <xf numFmtId="164" fontId="10" fillId="2" borderId="12" xfId="0" applyNumberFormat="1" applyFont="1" applyFill="1" applyBorder="1" applyAlignment="1">
      <alignment vertical="top"/>
    </xf>
    <xf numFmtId="0" fontId="8" fillId="0" borderId="9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0" fillId="4" borderId="9" xfId="0" applyFill="1" applyBorder="1" applyAlignment="1">
      <alignment horizontal="left"/>
    </xf>
    <xf numFmtId="0" fontId="0" fillId="4" borderId="9" xfId="0" applyFill="1" applyBorder="1"/>
    <xf numFmtId="0" fontId="8" fillId="4" borderId="9" xfId="0" applyFont="1" applyFill="1" applyBorder="1" applyAlignment="1">
      <alignment horizontal="left" vertical="top" wrapText="1"/>
    </xf>
    <xf numFmtId="0" fontId="0" fillId="4" borderId="5" xfId="0" applyFill="1" applyBorder="1"/>
    <xf numFmtId="0" fontId="5" fillId="4" borderId="9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 wrapText="1"/>
    </xf>
    <xf numFmtId="4" fontId="5" fillId="4" borderId="5" xfId="0" applyNumberFormat="1" applyFont="1" applyFill="1" applyBorder="1" applyAlignment="1">
      <alignment horizontal="right" vertical="top"/>
    </xf>
    <xf numFmtId="2" fontId="1" fillId="3" borderId="5" xfId="0" applyNumberFormat="1" applyFont="1" applyFill="1" applyBorder="1"/>
    <xf numFmtId="0" fontId="0" fillId="0" borderId="0" xfId="0" applyBorder="1"/>
    <xf numFmtId="164" fontId="5" fillId="4" borderId="5" xfId="0" applyNumberFormat="1" applyFont="1" applyFill="1" applyBorder="1" applyAlignment="1">
      <alignment horizontal="right" vertical="top"/>
    </xf>
    <xf numFmtId="164" fontId="8" fillId="4" borderId="9" xfId="0" applyNumberFormat="1" applyFont="1" applyFill="1" applyBorder="1" applyAlignment="1">
      <alignment vertical="top"/>
    </xf>
    <xf numFmtId="0" fontId="0" fillId="0" borderId="7" xfId="0" applyBorder="1"/>
    <xf numFmtId="0" fontId="0" fillId="0" borderId="11" xfId="0" applyBorder="1"/>
    <xf numFmtId="164" fontId="8" fillId="4" borderId="5" xfId="0" applyNumberFormat="1" applyFont="1" applyFill="1" applyBorder="1" applyAlignment="1">
      <alignment vertical="top"/>
    </xf>
    <xf numFmtId="165" fontId="5" fillId="4" borderId="5" xfId="0" applyNumberFormat="1" applyFont="1" applyFill="1" applyBorder="1" applyAlignment="1">
      <alignment horizontal="right" vertical="top"/>
    </xf>
    <xf numFmtId="0" fontId="0" fillId="4" borderId="0" xfId="0" applyFill="1"/>
    <xf numFmtId="164" fontId="5" fillId="4" borderId="5" xfId="0" applyNumberFormat="1" applyFont="1" applyFill="1" applyBorder="1" applyAlignment="1">
      <alignment vertical="top"/>
    </xf>
    <xf numFmtId="165" fontId="5" fillId="4" borderId="9" xfId="0" applyNumberFormat="1" applyFont="1" applyFill="1" applyBorder="1" applyAlignment="1">
      <alignment vertical="top"/>
    </xf>
    <xf numFmtId="0" fontId="0" fillId="3" borderId="9" xfId="0" applyFill="1" applyBorder="1" applyAlignment="1">
      <alignment horizontal="left"/>
    </xf>
    <xf numFmtId="0" fontId="5" fillId="3" borderId="9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 wrapText="1"/>
    </xf>
    <xf numFmtId="164" fontId="8" fillId="3" borderId="9" xfId="0" applyNumberFormat="1" applyFont="1" applyFill="1" applyBorder="1" applyAlignment="1">
      <alignment vertical="top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1571625</xdr:colOff>
      <xdr:row>0</xdr:row>
      <xdr:rowOff>0</xdr:rowOff>
    </xdr:from>
    <xdr:to>
      <xdr:col>3</xdr:col>
      <xdr:colOff>2581275</xdr:colOff>
      <xdr:row>5</xdr:row>
      <xdr:rowOff>28575</xdr:rowOff>
    </xdr:to>
    <xdr:pic>
      <xdr:nvPicPr>
        <xdr:cNvPr id="2" name="Imagen 1" descr="Logo MD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0"/>
          <a:ext cx="100965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54"/>
  <sheetViews>
    <sheetView tabSelected="1" zoomScaleNormal="100" workbookViewId="0">
      <selection activeCell="J241" sqref="J241"/>
    </sheetView>
  </sheetViews>
  <sheetFormatPr baseColWidth="10" defaultRowHeight="15" x14ac:dyDescent="0.25"/>
  <cols>
    <col min="1" max="1" width="8" customWidth="1"/>
    <col min="2" max="2" width="7.85546875" customWidth="1"/>
    <col min="4" max="4" width="41.140625" customWidth="1"/>
    <col min="5" max="5" width="24.85546875" customWidth="1"/>
    <col min="6" max="6" width="22.5703125" customWidth="1"/>
  </cols>
  <sheetData>
    <row r="4" spans="1:7" x14ac:dyDescent="0.25">
      <c r="A4" s="70"/>
      <c r="B4" s="70"/>
      <c r="C4" s="70"/>
      <c r="D4" s="70"/>
      <c r="E4" s="70"/>
      <c r="F4" s="70"/>
    </row>
    <row r="5" spans="1:7" x14ac:dyDescent="0.25">
      <c r="A5" s="39"/>
      <c r="B5" s="39"/>
      <c r="C5" s="39"/>
      <c r="D5" s="39"/>
      <c r="E5" s="39"/>
      <c r="F5" s="39"/>
    </row>
    <row r="6" spans="1:7" x14ac:dyDescent="0.25">
      <c r="A6" s="72" t="s">
        <v>0</v>
      </c>
      <c r="B6" s="72"/>
      <c r="C6" s="72"/>
      <c r="D6" s="72"/>
      <c r="E6" s="72"/>
      <c r="F6" s="72"/>
    </row>
    <row r="7" spans="1:7" x14ac:dyDescent="0.25">
      <c r="A7" s="71" t="s">
        <v>1</v>
      </c>
      <c r="B7" s="71"/>
      <c r="C7" s="71"/>
      <c r="D7" s="71"/>
      <c r="E7" s="71"/>
      <c r="F7" s="71"/>
    </row>
    <row r="8" spans="1:7" x14ac:dyDescent="0.25">
      <c r="A8" s="71" t="s">
        <v>324</v>
      </c>
      <c r="B8" s="71"/>
      <c r="C8" s="71"/>
      <c r="D8" s="71"/>
      <c r="E8" s="71"/>
      <c r="F8" s="71"/>
    </row>
    <row r="9" spans="1:7" ht="15.75" x14ac:dyDescent="0.25">
      <c r="A9" s="73" t="s">
        <v>345</v>
      </c>
      <c r="B9" s="73"/>
      <c r="C9" s="73"/>
      <c r="D9" s="73"/>
      <c r="E9" s="73"/>
      <c r="F9" s="73"/>
    </row>
    <row r="10" spans="1:7" ht="15.75" thickBot="1" x14ac:dyDescent="0.3">
      <c r="A10" s="71" t="s">
        <v>6</v>
      </c>
      <c r="B10" s="71"/>
      <c r="C10" s="71"/>
      <c r="D10" s="71"/>
      <c r="E10" s="71"/>
      <c r="F10" s="71"/>
    </row>
    <row r="11" spans="1:7" ht="45.75" thickBot="1" x14ac:dyDescent="0.3">
      <c r="A11" s="1" t="s">
        <v>2</v>
      </c>
      <c r="B11" s="2" t="s">
        <v>3</v>
      </c>
      <c r="C11" s="2" t="s">
        <v>4</v>
      </c>
      <c r="D11" s="3" t="s">
        <v>5</v>
      </c>
      <c r="E11" s="3" t="s">
        <v>336</v>
      </c>
      <c r="F11" s="4" t="s">
        <v>337</v>
      </c>
    </row>
    <row r="12" spans="1:7" x14ac:dyDescent="0.25">
      <c r="A12" s="14"/>
      <c r="B12" s="14"/>
      <c r="C12" s="14"/>
      <c r="D12" s="24"/>
      <c r="E12" s="29"/>
      <c r="F12" s="5"/>
    </row>
    <row r="13" spans="1:7" x14ac:dyDescent="0.25">
      <c r="A13" s="15">
        <v>2.1</v>
      </c>
      <c r="B13" s="15"/>
      <c r="C13" s="20"/>
      <c r="D13" s="35" t="s">
        <v>7</v>
      </c>
      <c r="E13" s="37">
        <f>+E15+E21+E24+E26</f>
        <v>136926302.66999999</v>
      </c>
      <c r="F13" s="38">
        <f>+F15+F21+F24+F26</f>
        <v>84537074.389999986</v>
      </c>
      <c r="G13" s="55"/>
    </row>
    <row r="14" spans="1:7" x14ac:dyDescent="0.25">
      <c r="A14" s="16"/>
      <c r="B14" s="16"/>
      <c r="C14" s="17"/>
      <c r="D14" s="17"/>
      <c r="E14" s="30"/>
      <c r="F14" s="6"/>
      <c r="G14" s="55"/>
    </row>
    <row r="15" spans="1:7" x14ac:dyDescent="0.25">
      <c r="A15" s="16"/>
      <c r="B15" s="16" t="s">
        <v>8</v>
      </c>
      <c r="C15" s="17"/>
      <c r="D15" s="43" t="s">
        <v>9</v>
      </c>
      <c r="E15" s="57">
        <f>+E20+E18+E17+E16</f>
        <v>119898272.83</v>
      </c>
      <c r="F15" s="60">
        <f>+F20+F19+F18+F17+F16</f>
        <v>76505477.419999987</v>
      </c>
      <c r="G15" s="55"/>
    </row>
    <row r="16" spans="1:7" x14ac:dyDescent="0.25">
      <c r="A16" s="16"/>
      <c r="B16" s="16"/>
      <c r="C16" s="21" t="s">
        <v>10</v>
      </c>
      <c r="D16" s="25" t="s">
        <v>19</v>
      </c>
      <c r="E16" s="32">
        <v>80426176.030000001</v>
      </c>
      <c r="F16" s="8">
        <v>38297944.899999999</v>
      </c>
      <c r="G16" s="55"/>
    </row>
    <row r="17" spans="1:7" ht="24" x14ac:dyDescent="0.25">
      <c r="A17" s="16"/>
      <c r="B17" s="16"/>
      <c r="C17" s="21" t="s">
        <v>11</v>
      </c>
      <c r="D17" s="25" t="s">
        <v>12</v>
      </c>
      <c r="E17" s="32">
        <v>896181.33</v>
      </c>
      <c r="F17" s="8">
        <v>176000</v>
      </c>
      <c r="G17" s="55"/>
    </row>
    <row r="18" spans="1:7" x14ac:dyDescent="0.25">
      <c r="A18" s="16"/>
      <c r="B18" s="16"/>
      <c r="C18" s="21" t="s">
        <v>13</v>
      </c>
      <c r="D18" s="25" t="s">
        <v>14</v>
      </c>
      <c r="E18" s="32">
        <v>38414000</v>
      </c>
      <c r="F18" s="8">
        <v>37995445.759999998</v>
      </c>
      <c r="G18" s="55"/>
    </row>
    <row r="19" spans="1:7" x14ac:dyDescent="0.25">
      <c r="A19" s="16"/>
      <c r="B19" s="16"/>
      <c r="C19" s="21" t="s">
        <v>15</v>
      </c>
      <c r="D19" s="25" t="s">
        <v>16</v>
      </c>
      <c r="E19" s="32"/>
      <c r="F19" s="8"/>
      <c r="G19" s="55"/>
    </row>
    <row r="20" spans="1:7" x14ac:dyDescent="0.25">
      <c r="A20" s="16"/>
      <c r="B20" s="16"/>
      <c r="C20" s="21" t="s">
        <v>17</v>
      </c>
      <c r="D20" s="25" t="s">
        <v>18</v>
      </c>
      <c r="E20" s="32">
        <v>161915.47</v>
      </c>
      <c r="F20" s="8">
        <v>36086.76</v>
      </c>
      <c r="G20" s="55"/>
    </row>
    <row r="21" spans="1:7" x14ac:dyDescent="0.25">
      <c r="A21" s="16"/>
      <c r="B21" s="16" t="s">
        <v>24</v>
      </c>
      <c r="C21" s="17"/>
      <c r="D21" s="43" t="s">
        <v>25</v>
      </c>
      <c r="E21" s="57">
        <f>+E23+E22</f>
        <v>3912000</v>
      </c>
      <c r="F21" s="60">
        <f>+F23+F22</f>
        <v>1852000</v>
      </c>
      <c r="G21" s="55"/>
    </row>
    <row r="22" spans="1:7" x14ac:dyDescent="0.25">
      <c r="A22" s="16"/>
      <c r="B22" s="16"/>
      <c r="C22" s="21" t="s">
        <v>20</v>
      </c>
      <c r="D22" s="21" t="s">
        <v>21</v>
      </c>
      <c r="E22" s="32">
        <v>3720000</v>
      </c>
      <c r="F22" s="56">
        <v>1852000</v>
      </c>
    </row>
    <row r="23" spans="1:7" x14ac:dyDescent="0.25">
      <c r="A23" s="16"/>
      <c r="B23" s="16"/>
      <c r="C23" s="21" t="s">
        <v>22</v>
      </c>
      <c r="D23" s="25" t="s">
        <v>23</v>
      </c>
      <c r="E23" s="32">
        <v>192000</v>
      </c>
      <c r="F23" s="56"/>
    </row>
    <row r="24" spans="1:7" x14ac:dyDescent="0.25">
      <c r="A24" s="16"/>
      <c r="B24" s="16" t="s">
        <v>28</v>
      </c>
      <c r="C24" s="17"/>
      <c r="D24" s="43" t="s">
        <v>29</v>
      </c>
      <c r="E24" s="57">
        <f>+E25</f>
        <v>1102700</v>
      </c>
      <c r="F24" s="60">
        <f>+F25</f>
        <v>483300</v>
      </c>
    </row>
    <row r="25" spans="1:7" x14ac:dyDescent="0.25">
      <c r="A25" s="16"/>
      <c r="B25" s="16"/>
      <c r="C25" s="21" t="s">
        <v>26</v>
      </c>
      <c r="D25" s="25" t="s">
        <v>27</v>
      </c>
      <c r="E25" s="32">
        <v>1102700</v>
      </c>
      <c r="F25" s="56">
        <v>483300</v>
      </c>
    </row>
    <row r="26" spans="1:7" x14ac:dyDescent="0.25">
      <c r="A26" s="16"/>
      <c r="B26" s="16" t="s">
        <v>36</v>
      </c>
      <c r="C26" s="17"/>
      <c r="D26" s="43" t="s">
        <v>37</v>
      </c>
      <c r="E26" s="57">
        <f>+E29+E28+E27</f>
        <v>12013329.84</v>
      </c>
      <c r="F26" s="60">
        <f>+F29+F28+F27</f>
        <v>5696296.9700000007</v>
      </c>
    </row>
    <row r="27" spans="1:7" x14ac:dyDescent="0.25">
      <c r="A27" s="16"/>
      <c r="B27" s="16"/>
      <c r="C27" s="21" t="s">
        <v>30</v>
      </c>
      <c r="D27" s="25" t="s">
        <v>31</v>
      </c>
      <c r="E27" s="32">
        <v>5587858.5</v>
      </c>
      <c r="F27" s="56">
        <v>2631048.96</v>
      </c>
    </row>
    <row r="28" spans="1:7" x14ac:dyDescent="0.25">
      <c r="A28" s="16"/>
      <c r="B28" s="16"/>
      <c r="C28" s="21" t="s">
        <v>32</v>
      </c>
      <c r="D28" s="25" t="s">
        <v>33</v>
      </c>
      <c r="E28" s="32">
        <v>5513881.0800000001</v>
      </c>
      <c r="F28" s="56">
        <v>2698948.91</v>
      </c>
    </row>
    <row r="29" spans="1:7" ht="24" x14ac:dyDescent="0.25">
      <c r="A29" s="16"/>
      <c r="B29" s="16"/>
      <c r="C29" s="21" t="s">
        <v>34</v>
      </c>
      <c r="D29" s="25" t="s">
        <v>35</v>
      </c>
      <c r="E29" s="30">
        <v>911590.26</v>
      </c>
      <c r="F29" s="8">
        <v>366299.1</v>
      </c>
    </row>
    <row r="30" spans="1:7" ht="15.75" x14ac:dyDescent="0.3">
      <c r="A30" s="15">
        <v>2.2000000000000002</v>
      </c>
      <c r="B30" s="15"/>
      <c r="C30" s="20"/>
      <c r="D30" s="26" t="s">
        <v>39</v>
      </c>
      <c r="E30" s="37">
        <f>+E31+E37+E40+E43+E46+E50+E54+E57</f>
        <v>6965132.4100000001</v>
      </c>
      <c r="F30" s="38">
        <f>+F31+F37+F40+F43+F46+F50+F54+F57</f>
        <v>2790281.12</v>
      </c>
    </row>
    <row r="31" spans="1:7" x14ac:dyDescent="0.25">
      <c r="A31" s="16"/>
      <c r="B31" s="16" t="s">
        <v>38</v>
      </c>
      <c r="C31" s="17"/>
      <c r="D31" s="43" t="s">
        <v>40</v>
      </c>
      <c r="E31" s="57">
        <f>+E36+E35+E34+E33+E32</f>
        <v>4940831.2300000004</v>
      </c>
      <c r="F31" s="60">
        <f>+F36+F35+F34+F33+F32</f>
        <v>2284032.66</v>
      </c>
    </row>
    <row r="32" spans="1:7" x14ac:dyDescent="0.25">
      <c r="A32" s="16"/>
      <c r="B32" s="16"/>
      <c r="C32" s="21" t="s">
        <v>41</v>
      </c>
      <c r="D32" s="25" t="s">
        <v>42</v>
      </c>
      <c r="E32" s="32">
        <v>1764172.98</v>
      </c>
      <c r="F32" s="56">
        <v>965252.57</v>
      </c>
    </row>
    <row r="33" spans="1:6" ht="24" x14ac:dyDescent="0.25">
      <c r="A33" s="16"/>
      <c r="B33" s="16"/>
      <c r="C33" s="21" t="s">
        <v>43</v>
      </c>
      <c r="D33" s="25" t="s">
        <v>44</v>
      </c>
      <c r="E33" s="32">
        <v>152050.04</v>
      </c>
      <c r="F33" s="56">
        <v>25159.86</v>
      </c>
    </row>
    <row r="34" spans="1:6" x14ac:dyDescent="0.25">
      <c r="A34" s="16"/>
      <c r="B34" s="16"/>
      <c r="C34" s="21" t="s">
        <v>45</v>
      </c>
      <c r="D34" s="25" t="s">
        <v>46</v>
      </c>
      <c r="E34" s="32">
        <v>2865398.21</v>
      </c>
      <c r="F34" s="56">
        <v>1272519.23</v>
      </c>
    </row>
    <row r="35" spans="1:6" x14ac:dyDescent="0.25">
      <c r="A35" s="16"/>
      <c r="B35" s="16"/>
      <c r="C35" s="21" t="s">
        <v>47</v>
      </c>
      <c r="D35" s="25" t="s">
        <v>48</v>
      </c>
      <c r="E35" s="32">
        <v>92898</v>
      </c>
      <c r="F35" s="56">
        <v>17102</v>
      </c>
    </row>
    <row r="36" spans="1:6" x14ac:dyDescent="0.25">
      <c r="A36" s="16"/>
      <c r="B36" s="16"/>
      <c r="C36" s="21" t="s">
        <v>49</v>
      </c>
      <c r="D36" s="25" t="s">
        <v>50</v>
      </c>
      <c r="E36" s="32">
        <v>66312</v>
      </c>
      <c r="F36" s="56">
        <v>3999</v>
      </c>
    </row>
    <row r="37" spans="1:6" x14ac:dyDescent="0.25">
      <c r="A37" s="16"/>
      <c r="B37" s="16" t="s">
        <v>55</v>
      </c>
      <c r="C37" s="17"/>
      <c r="D37" s="43" t="s">
        <v>189</v>
      </c>
      <c r="E37" s="57">
        <f>+E39+E38</f>
        <v>23081.599999999999</v>
      </c>
      <c r="F37" s="60">
        <f>+F39+F38</f>
        <v>0</v>
      </c>
    </row>
    <row r="38" spans="1:6" x14ac:dyDescent="0.25">
      <c r="A38" s="16"/>
      <c r="B38" s="16"/>
      <c r="C38" s="21" t="s">
        <v>51</v>
      </c>
      <c r="D38" s="25" t="s">
        <v>52</v>
      </c>
      <c r="E38" s="32">
        <v>29300</v>
      </c>
      <c r="F38" s="56"/>
    </row>
    <row r="39" spans="1:6" x14ac:dyDescent="0.25">
      <c r="A39" s="16"/>
      <c r="B39" s="16"/>
      <c r="C39" s="21" t="s">
        <v>53</v>
      </c>
      <c r="D39" s="25" t="s">
        <v>54</v>
      </c>
      <c r="E39" s="32">
        <v>-6218.4</v>
      </c>
      <c r="F39" s="56"/>
    </row>
    <row r="40" spans="1:6" x14ac:dyDescent="0.25">
      <c r="A40" s="16"/>
      <c r="B40" s="16" t="s">
        <v>60</v>
      </c>
      <c r="C40" s="17"/>
      <c r="D40" s="43" t="s">
        <v>190</v>
      </c>
      <c r="E40" s="57">
        <f>+E42+E41</f>
        <v>1003200</v>
      </c>
      <c r="F40" s="60">
        <f>+F42+F41</f>
        <v>0</v>
      </c>
    </row>
    <row r="41" spans="1:6" x14ac:dyDescent="0.25">
      <c r="A41" s="16"/>
      <c r="B41" s="16"/>
      <c r="C41" s="21" t="s">
        <v>56</v>
      </c>
      <c r="D41" s="25" t="s">
        <v>57</v>
      </c>
      <c r="E41" s="30">
        <v>903200</v>
      </c>
      <c r="F41" s="8"/>
    </row>
    <row r="42" spans="1:6" x14ac:dyDescent="0.25">
      <c r="A42" s="16"/>
      <c r="B42" s="16"/>
      <c r="C42" s="21" t="s">
        <v>58</v>
      </c>
      <c r="D42" s="25" t="s">
        <v>59</v>
      </c>
      <c r="E42" s="30">
        <v>100000</v>
      </c>
      <c r="F42" s="8"/>
    </row>
    <row r="43" spans="1:6" x14ac:dyDescent="0.25">
      <c r="A43" s="16"/>
      <c r="B43" s="16" t="s">
        <v>61</v>
      </c>
      <c r="C43" s="17"/>
      <c r="D43" s="43" t="s">
        <v>191</v>
      </c>
      <c r="E43" s="57">
        <f>+E45+E44</f>
        <v>57</v>
      </c>
      <c r="F43" s="60">
        <f>+F45+F44</f>
        <v>0</v>
      </c>
    </row>
    <row r="44" spans="1:6" x14ac:dyDescent="0.25">
      <c r="A44" s="16"/>
      <c r="B44" s="16"/>
      <c r="C44" s="21" t="s">
        <v>62</v>
      </c>
      <c r="D44" s="25" t="s">
        <v>63</v>
      </c>
      <c r="E44" s="32"/>
      <c r="F44" s="56"/>
    </row>
    <row r="45" spans="1:6" x14ac:dyDescent="0.25">
      <c r="A45" s="16"/>
      <c r="B45" s="16"/>
      <c r="C45" s="21" t="s">
        <v>64</v>
      </c>
      <c r="D45" s="25" t="s">
        <v>65</v>
      </c>
      <c r="E45" s="32">
        <v>57</v>
      </c>
      <c r="F45" s="61"/>
    </row>
    <row r="46" spans="1:6" x14ac:dyDescent="0.25">
      <c r="A46" s="16"/>
      <c r="B46" s="16" t="s">
        <v>66</v>
      </c>
      <c r="C46" s="17"/>
      <c r="D46" s="43" t="s">
        <v>192</v>
      </c>
      <c r="E46" s="57">
        <f>+E49+E48+E47</f>
        <v>997962.58000000007</v>
      </c>
      <c r="F46" s="60">
        <f>+F49+F48+F47</f>
        <v>506248.46</v>
      </c>
    </row>
    <row r="47" spans="1:6" ht="24" x14ac:dyDescent="0.25">
      <c r="A47" s="16"/>
      <c r="B47" s="16"/>
      <c r="C47" s="21" t="s">
        <v>67</v>
      </c>
      <c r="D47" s="25" t="s">
        <v>68</v>
      </c>
      <c r="E47" s="32">
        <v>966080.28</v>
      </c>
      <c r="F47" s="56">
        <v>506248.46</v>
      </c>
    </row>
    <row r="48" spans="1:6" ht="24" x14ac:dyDescent="0.25">
      <c r="A48" s="16"/>
      <c r="B48" s="16"/>
      <c r="C48" s="21" t="s">
        <v>69</v>
      </c>
      <c r="D48" s="25" t="s">
        <v>70</v>
      </c>
      <c r="E48" s="32">
        <v>31882.3</v>
      </c>
      <c r="F48" s="61"/>
    </row>
    <row r="49" spans="1:7" x14ac:dyDescent="0.25">
      <c r="A49" s="16"/>
      <c r="B49" s="16"/>
      <c r="C49" s="21" t="s">
        <v>71</v>
      </c>
      <c r="D49" s="25" t="s">
        <v>72</v>
      </c>
      <c r="E49" s="32"/>
      <c r="F49" s="61"/>
    </row>
    <row r="50" spans="1:7" x14ac:dyDescent="0.25">
      <c r="A50" s="16"/>
      <c r="B50" s="16" t="s">
        <v>79</v>
      </c>
      <c r="C50" s="17"/>
      <c r="D50" s="43" t="s">
        <v>193</v>
      </c>
      <c r="E50" s="57">
        <f>+E53+E52+E51</f>
        <v>0</v>
      </c>
      <c r="F50" s="60">
        <f>+F53+F52+F51</f>
        <v>0</v>
      </c>
    </row>
    <row r="51" spans="1:7" x14ac:dyDescent="0.25">
      <c r="A51" s="16"/>
      <c r="B51" s="16"/>
      <c r="C51" s="21" t="s">
        <v>73</v>
      </c>
      <c r="D51" s="21" t="s">
        <v>74</v>
      </c>
      <c r="E51" s="32"/>
      <c r="F51" s="56"/>
    </row>
    <row r="52" spans="1:7" x14ac:dyDescent="0.25">
      <c r="A52" s="16"/>
      <c r="B52" s="16"/>
      <c r="C52" s="21" t="s">
        <v>75</v>
      </c>
      <c r="D52" s="25" t="s">
        <v>76</v>
      </c>
      <c r="E52" s="30"/>
      <c r="F52" s="8"/>
    </row>
    <row r="53" spans="1:7" x14ac:dyDescent="0.25">
      <c r="A53" s="16"/>
      <c r="B53" s="16"/>
      <c r="C53" s="21" t="s">
        <v>77</v>
      </c>
      <c r="D53" s="25" t="s">
        <v>78</v>
      </c>
      <c r="E53" s="30"/>
      <c r="F53" s="8"/>
    </row>
    <row r="54" spans="1:7" x14ac:dyDescent="0.25">
      <c r="A54" s="16"/>
      <c r="B54" s="16" t="s">
        <v>84</v>
      </c>
      <c r="C54" s="17"/>
      <c r="D54" s="43" t="s">
        <v>194</v>
      </c>
      <c r="E54" s="57">
        <f>+E56+E55</f>
        <v>0</v>
      </c>
      <c r="F54" s="60">
        <f>+F56+F55</f>
        <v>0</v>
      </c>
      <c r="G54" s="62"/>
    </row>
    <row r="55" spans="1:7" ht="24" x14ac:dyDescent="0.25">
      <c r="A55" s="16"/>
      <c r="B55" s="16"/>
      <c r="C55" s="21" t="s">
        <v>80</v>
      </c>
      <c r="D55" s="25" t="s">
        <v>81</v>
      </c>
      <c r="E55" s="32"/>
      <c r="F55" s="61"/>
      <c r="G55" s="62"/>
    </row>
    <row r="56" spans="1:7" ht="24" x14ac:dyDescent="0.25">
      <c r="A56" s="16"/>
      <c r="B56" s="16"/>
      <c r="C56" s="21" t="s">
        <v>82</v>
      </c>
      <c r="D56" s="25" t="s">
        <v>83</v>
      </c>
      <c r="E56" s="32"/>
      <c r="F56" s="56"/>
      <c r="G56" s="62"/>
    </row>
    <row r="57" spans="1:7" x14ac:dyDescent="0.25">
      <c r="A57" s="16"/>
      <c r="B57" s="16" t="s">
        <v>95</v>
      </c>
      <c r="C57" s="17"/>
      <c r="D57" s="43" t="s">
        <v>39</v>
      </c>
      <c r="E57" s="57">
        <f>+E62+E61+E60+E59+E58</f>
        <v>0</v>
      </c>
      <c r="F57" s="60">
        <f>+F62+F61+F60+F59+F58</f>
        <v>0</v>
      </c>
      <c r="G57" s="62"/>
    </row>
    <row r="58" spans="1:7" x14ac:dyDescent="0.25">
      <c r="A58" s="16"/>
      <c r="B58" s="16"/>
      <c r="C58" s="21" t="s">
        <v>85</v>
      </c>
      <c r="D58" s="25" t="s">
        <v>86</v>
      </c>
      <c r="E58" s="32"/>
      <c r="F58" s="61"/>
      <c r="G58" s="62"/>
    </row>
    <row r="59" spans="1:7" x14ac:dyDescent="0.25">
      <c r="A59" s="16"/>
      <c r="B59" s="16"/>
      <c r="C59" s="21" t="s">
        <v>87</v>
      </c>
      <c r="D59" s="25" t="s">
        <v>88</v>
      </c>
      <c r="E59" s="32"/>
      <c r="F59" s="53"/>
      <c r="G59" s="62"/>
    </row>
    <row r="60" spans="1:7" x14ac:dyDescent="0.25">
      <c r="A60" s="16"/>
      <c r="B60" s="16"/>
      <c r="C60" s="21" t="s">
        <v>89</v>
      </c>
      <c r="D60" s="25" t="s">
        <v>90</v>
      </c>
      <c r="E60" s="30"/>
      <c r="F60" s="8"/>
    </row>
    <row r="61" spans="1:7" x14ac:dyDescent="0.25">
      <c r="A61" s="16"/>
      <c r="B61" s="16"/>
      <c r="C61" s="21" t="s">
        <v>91</v>
      </c>
      <c r="D61" s="25" t="s">
        <v>92</v>
      </c>
      <c r="E61" s="30"/>
      <c r="F61" s="8"/>
    </row>
    <row r="62" spans="1:7" x14ac:dyDescent="0.25">
      <c r="A62" s="16"/>
      <c r="B62" s="16"/>
      <c r="C62" s="21" t="s">
        <v>93</v>
      </c>
      <c r="D62" s="25" t="s">
        <v>94</v>
      </c>
      <c r="E62" s="30"/>
      <c r="F62" s="8"/>
    </row>
    <row r="63" spans="1:7" x14ac:dyDescent="0.25">
      <c r="A63" s="15">
        <v>2.2999999999999998</v>
      </c>
      <c r="B63" s="15"/>
      <c r="C63" s="20"/>
      <c r="D63" s="35" t="s">
        <v>319</v>
      </c>
      <c r="E63" s="37">
        <f>+E84+E79+E75+E71+E66</f>
        <v>7027850.9500000002</v>
      </c>
      <c r="F63" s="37">
        <f>+F84+F79+F75+F71+F66+F64</f>
        <v>2528234.7599999998</v>
      </c>
    </row>
    <row r="64" spans="1:7" x14ac:dyDescent="0.25">
      <c r="A64" s="16"/>
      <c r="B64" s="16" t="s">
        <v>98</v>
      </c>
      <c r="C64" s="17"/>
      <c r="D64" s="43" t="s">
        <v>195</v>
      </c>
      <c r="E64" s="57">
        <f>+E65</f>
        <v>0</v>
      </c>
      <c r="F64" s="60">
        <f>+F65</f>
        <v>0</v>
      </c>
    </row>
    <row r="65" spans="1:6" x14ac:dyDescent="0.25">
      <c r="A65" s="16"/>
      <c r="B65" s="16"/>
      <c r="C65" s="21" t="s">
        <v>96</v>
      </c>
      <c r="D65" s="25" t="s">
        <v>97</v>
      </c>
      <c r="E65" s="32"/>
      <c r="F65" s="56"/>
    </row>
    <row r="66" spans="1:6" x14ac:dyDescent="0.25">
      <c r="A66" s="16"/>
      <c r="B66" s="16" t="s">
        <v>108</v>
      </c>
      <c r="C66" s="17"/>
      <c r="D66" s="43" t="s">
        <v>196</v>
      </c>
      <c r="E66" s="57">
        <f>+E70+E69+E68+E67</f>
        <v>423792</v>
      </c>
      <c r="F66" s="60">
        <f>+F70+F69+F68+F67</f>
        <v>0</v>
      </c>
    </row>
    <row r="67" spans="1:6" x14ac:dyDescent="0.25">
      <c r="A67" s="16"/>
      <c r="B67" s="16"/>
      <c r="C67" s="21" t="s">
        <v>100</v>
      </c>
      <c r="D67" s="25" t="s">
        <v>101</v>
      </c>
      <c r="E67" s="32">
        <v>413213</v>
      </c>
      <c r="F67" s="53"/>
    </row>
    <row r="68" spans="1:6" x14ac:dyDescent="0.25">
      <c r="A68" s="16"/>
      <c r="B68" s="16"/>
      <c r="C68" s="21" t="s">
        <v>102</v>
      </c>
      <c r="D68" s="25" t="s">
        <v>103</v>
      </c>
      <c r="E68" s="32">
        <v>10579</v>
      </c>
      <c r="F68" s="53"/>
    </row>
    <row r="69" spans="1:6" x14ac:dyDescent="0.25">
      <c r="A69" s="16"/>
      <c r="B69" s="16"/>
      <c r="C69" s="21" t="s">
        <v>104</v>
      </c>
      <c r="D69" s="25" t="s">
        <v>105</v>
      </c>
      <c r="E69" s="32"/>
      <c r="F69" s="53"/>
    </row>
    <row r="70" spans="1:6" x14ac:dyDescent="0.25">
      <c r="A70" s="16"/>
      <c r="B70" s="16"/>
      <c r="C70" s="21" t="s">
        <v>106</v>
      </c>
      <c r="D70" s="25" t="s">
        <v>107</v>
      </c>
      <c r="E70" s="32"/>
      <c r="F70" s="53"/>
    </row>
    <row r="71" spans="1:6" x14ac:dyDescent="0.25">
      <c r="A71" s="16"/>
      <c r="B71" s="16" t="s">
        <v>115</v>
      </c>
      <c r="C71" s="17"/>
      <c r="D71" s="43" t="s">
        <v>197</v>
      </c>
      <c r="E71" s="57">
        <f>+E74+E73+E72</f>
        <v>71920.489999999991</v>
      </c>
      <c r="F71" s="60">
        <f>+F74+F73+F72</f>
        <v>0</v>
      </c>
    </row>
    <row r="72" spans="1:6" x14ac:dyDescent="0.25">
      <c r="A72" s="16"/>
      <c r="B72" s="16"/>
      <c r="C72" s="21" t="s">
        <v>109</v>
      </c>
      <c r="D72" s="25" t="s">
        <v>110</v>
      </c>
      <c r="E72" s="32"/>
      <c r="F72" s="53"/>
    </row>
    <row r="73" spans="1:6" x14ac:dyDescent="0.25">
      <c r="A73" s="16"/>
      <c r="B73" s="16"/>
      <c r="C73" s="21" t="s">
        <v>111</v>
      </c>
      <c r="D73" s="25" t="s">
        <v>112</v>
      </c>
      <c r="E73" s="32">
        <v>11505</v>
      </c>
      <c r="F73" s="9"/>
    </row>
    <row r="74" spans="1:6" x14ac:dyDescent="0.25">
      <c r="A74" s="16"/>
      <c r="B74" s="16"/>
      <c r="C74" s="21" t="s">
        <v>113</v>
      </c>
      <c r="D74" s="25" t="s">
        <v>114</v>
      </c>
      <c r="E74" s="32">
        <v>60415.49</v>
      </c>
      <c r="F74" s="9"/>
    </row>
    <row r="75" spans="1:6" ht="25.5" x14ac:dyDescent="0.25">
      <c r="A75" s="16"/>
      <c r="B75" s="16" t="s">
        <v>122</v>
      </c>
      <c r="C75" s="17"/>
      <c r="D75" s="43" t="s">
        <v>198</v>
      </c>
      <c r="E75" s="57">
        <f>+E78+E77+E76</f>
        <v>0</v>
      </c>
      <c r="F75" s="60">
        <f>+F78+F77+F76</f>
        <v>0</v>
      </c>
    </row>
    <row r="76" spans="1:6" x14ac:dyDescent="0.25">
      <c r="A76" s="16"/>
      <c r="B76" s="16"/>
      <c r="C76" s="21" t="s">
        <v>116</v>
      </c>
      <c r="D76" s="25" t="s">
        <v>117</v>
      </c>
      <c r="E76" s="32"/>
      <c r="F76" s="53"/>
    </row>
    <row r="77" spans="1:6" x14ac:dyDescent="0.25">
      <c r="A77" s="16"/>
      <c r="B77" s="16"/>
      <c r="C77" s="21" t="s">
        <v>118</v>
      </c>
      <c r="D77" s="25" t="s">
        <v>119</v>
      </c>
      <c r="E77" s="32"/>
      <c r="F77" s="53"/>
    </row>
    <row r="78" spans="1:6" x14ac:dyDescent="0.25">
      <c r="A78" s="16"/>
      <c r="B78" s="16"/>
      <c r="C78" s="21" t="s">
        <v>120</v>
      </c>
      <c r="D78" s="25" t="s">
        <v>121</v>
      </c>
      <c r="E78" s="32"/>
      <c r="F78" s="53"/>
    </row>
    <row r="79" spans="1:6" x14ac:dyDescent="0.25">
      <c r="A79" s="16"/>
      <c r="B79" s="16" t="s">
        <v>129</v>
      </c>
      <c r="C79" s="17"/>
      <c r="D79" s="43" t="s">
        <v>199</v>
      </c>
      <c r="E79" s="57">
        <f>+E83+E82+E80</f>
        <v>6430958.7599999998</v>
      </c>
      <c r="F79" s="60">
        <f>+F83+F81+F80+F82</f>
        <v>2528234.7599999998</v>
      </c>
    </row>
    <row r="80" spans="1:6" x14ac:dyDescent="0.25">
      <c r="A80" s="16"/>
      <c r="B80" s="16"/>
      <c r="C80" s="21" t="s">
        <v>123</v>
      </c>
      <c r="D80" s="25" t="s">
        <v>124</v>
      </c>
      <c r="E80" s="32">
        <v>6475734</v>
      </c>
      <c r="F80" s="56">
        <v>2600000</v>
      </c>
    </row>
    <row r="81" spans="1:6" x14ac:dyDescent="0.25">
      <c r="A81" s="16"/>
      <c r="B81" s="16"/>
      <c r="C81" s="21" t="s">
        <v>125</v>
      </c>
      <c r="D81" s="25" t="s">
        <v>126</v>
      </c>
      <c r="E81" s="32"/>
      <c r="F81" s="56"/>
    </row>
    <row r="82" spans="1:6" x14ac:dyDescent="0.25">
      <c r="A82" s="16"/>
      <c r="B82" s="16"/>
      <c r="C82" s="21" t="s">
        <v>338</v>
      </c>
      <c r="D82" s="25" t="s">
        <v>339</v>
      </c>
      <c r="E82" s="32">
        <v>-71765.240000000005</v>
      </c>
      <c r="F82" s="56">
        <v>-71765.240000000005</v>
      </c>
    </row>
    <row r="83" spans="1:6" ht="24" x14ac:dyDescent="0.25">
      <c r="A83" s="16"/>
      <c r="B83" s="16"/>
      <c r="C83" s="21" t="s">
        <v>127</v>
      </c>
      <c r="D83" s="25" t="s">
        <v>128</v>
      </c>
      <c r="E83" s="32">
        <v>26990</v>
      </c>
      <c r="F83" s="53"/>
    </row>
    <row r="84" spans="1:6" x14ac:dyDescent="0.25">
      <c r="A84" s="16"/>
      <c r="B84" s="16" t="s">
        <v>142</v>
      </c>
      <c r="C84" s="17"/>
      <c r="D84" s="43" t="s">
        <v>200</v>
      </c>
      <c r="E84" s="57">
        <f>+E90+E89+E88+E87+E86+E85</f>
        <v>101179.70000000001</v>
      </c>
      <c r="F84" s="60">
        <f>+F90+F89+F88+F87+F86+F85</f>
        <v>0</v>
      </c>
    </row>
    <row r="85" spans="1:6" x14ac:dyDescent="0.25">
      <c r="A85" s="16"/>
      <c r="B85" s="16"/>
      <c r="C85" s="21" t="s">
        <v>130</v>
      </c>
      <c r="D85" s="25" t="s">
        <v>131</v>
      </c>
      <c r="E85" s="30"/>
      <c r="F85" s="9"/>
    </row>
    <row r="86" spans="1:6" ht="24" x14ac:dyDescent="0.25">
      <c r="A86" s="16"/>
      <c r="B86" s="16"/>
      <c r="C86" s="21" t="s">
        <v>132</v>
      </c>
      <c r="D86" s="25" t="s">
        <v>133</v>
      </c>
      <c r="E86" s="30"/>
      <c r="F86" s="9"/>
    </row>
    <row r="87" spans="1:6" x14ac:dyDescent="0.25">
      <c r="A87" s="16"/>
      <c r="B87" s="16"/>
      <c r="C87" s="21" t="s">
        <v>134</v>
      </c>
      <c r="D87" s="25" t="s">
        <v>135</v>
      </c>
      <c r="E87" s="30"/>
      <c r="F87" s="9"/>
    </row>
    <row r="88" spans="1:6" x14ac:dyDescent="0.25">
      <c r="A88" s="16"/>
      <c r="B88" s="16"/>
      <c r="C88" s="21" t="s">
        <v>136</v>
      </c>
      <c r="D88" s="25" t="s">
        <v>137</v>
      </c>
      <c r="E88" s="30">
        <v>96653.52</v>
      </c>
      <c r="F88" s="9"/>
    </row>
    <row r="89" spans="1:6" x14ac:dyDescent="0.25">
      <c r="A89" s="16"/>
      <c r="B89" s="16"/>
      <c r="C89" s="21" t="s">
        <v>138</v>
      </c>
      <c r="D89" s="25" t="s">
        <v>139</v>
      </c>
      <c r="E89" s="30">
        <v>0.22</v>
      </c>
      <c r="F89" s="9"/>
    </row>
    <row r="90" spans="1:6" x14ac:dyDescent="0.25">
      <c r="A90" s="16"/>
      <c r="B90" s="16"/>
      <c r="C90" s="21" t="s">
        <v>140</v>
      </c>
      <c r="D90" s="25" t="s">
        <v>141</v>
      </c>
      <c r="E90" s="30">
        <v>4525.96</v>
      </c>
      <c r="F90" s="9"/>
    </row>
    <row r="91" spans="1:6" x14ac:dyDescent="0.25">
      <c r="A91" s="15">
        <v>2.4</v>
      </c>
      <c r="B91" s="15"/>
      <c r="C91" s="20"/>
      <c r="D91" s="35" t="s">
        <v>320</v>
      </c>
      <c r="E91" s="37">
        <f>+E92+E94+E96+E98+E100+E103+E105+E107</f>
        <v>240464356.06</v>
      </c>
      <c r="F91" s="38">
        <f>+F107+F103+F100+F98+F96+F94+F92</f>
        <v>126997146</v>
      </c>
    </row>
    <row r="92" spans="1:6" x14ac:dyDescent="0.25">
      <c r="A92" s="16"/>
      <c r="B92" s="16" t="s">
        <v>143</v>
      </c>
      <c r="C92" s="17"/>
      <c r="D92" s="43" t="s">
        <v>201</v>
      </c>
      <c r="E92" s="57">
        <f>+E93</f>
        <v>47912380</v>
      </c>
      <c r="F92" s="60">
        <f>+F93</f>
        <v>25330000</v>
      </c>
    </row>
    <row r="93" spans="1:6" x14ac:dyDescent="0.25">
      <c r="A93" s="16"/>
      <c r="B93" s="16"/>
      <c r="C93" s="21" t="s">
        <v>145</v>
      </c>
      <c r="D93" s="25" t="s">
        <v>144</v>
      </c>
      <c r="E93" s="32">
        <v>47912380</v>
      </c>
      <c r="F93" s="56">
        <v>25330000</v>
      </c>
    </row>
    <row r="94" spans="1:6" x14ac:dyDescent="0.25">
      <c r="A94" s="16"/>
      <c r="B94" s="16" t="s">
        <v>146</v>
      </c>
      <c r="C94" s="17"/>
      <c r="D94" s="43" t="s">
        <v>202</v>
      </c>
      <c r="E94" s="57">
        <f>+E95</f>
        <v>540000</v>
      </c>
      <c r="F94" s="60">
        <f>+F95</f>
        <v>60000</v>
      </c>
    </row>
    <row r="95" spans="1:6" ht="24" x14ac:dyDescent="0.25">
      <c r="A95" s="16"/>
      <c r="B95" s="16"/>
      <c r="C95" s="21" t="s">
        <v>147</v>
      </c>
      <c r="D95" s="25" t="s">
        <v>148</v>
      </c>
      <c r="E95" s="32">
        <v>540000</v>
      </c>
      <c r="F95" s="56">
        <v>60000</v>
      </c>
    </row>
    <row r="96" spans="1:6" x14ac:dyDescent="0.25">
      <c r="A96" s="16"/>
      <c r="B96" s="16" t="s">
        <v>151</v>
      </c>
      <c r="C96" s="17"/>
      <c r="D96" s="43" t="s">
        <v>203</v>
      </c>
      <c r="E96" s="57">
        <f>+E97</f>
        <v>867553</v>
      </c>
      <c r="F96" s="60">
        <f>+F97</f>
        <v>297924</v>
      </c>
    </row>
    <row r="97" spans="1:6" x14ac:dyDescent="0.25">
      <c r="A97" s="16"/>
      <c r="B97" s="16"/>
      <c r="C97" s="21" t="s">
        <v>149</v>
      </c>
      <c r="D97" s="25" t="s">
        <v>150</v>
      </c>
      <c r="E97" s="32">
        <v>867553</v>
      </c>
      <c r="F97" s="56">
        <v>297924</v>
      </c>
    </row>
    <row r="98" spans="1:6" x14ac:dyDescent="0.25">
      <c r="A98" s="16"/>
      <c r="B98" s="16" t="s">
        <v>152</v>
      </c>
      <c r="C98" s="17"/>
      <c r="D98" s="43" t="s">
        <v>204</v>
      </c>
      <c r="E98" s="57">
        <f>+E99</f>
        <v>413340</v>
      </c>
      <c r="F98" s="60">
        <f>+F99</f>
        <v>206666</v>
      </c>
    </row>
    <row r="99" spans="1:6" ht="24" x14ac:dyDescent="0.25">
      <c r="A99" s="16"/>
      <c r="B99" s="16"/>
      <c r="C99" s="21" t="s">
        <v>153</v>
      </c>
      <c r="D99" s="25" t="s">
        <v>154</v>
      </c>
      <c r="E99" s="32">
        <v>413340</v>
      </c>
      <c r="F99" s="56">
        <v>206666</v>
      </c>
    </row>
    <row r="100" spans="1:6" ht="25.5" x14ac:dyDescent="0.25">
      <c r="A100" s="16"/>
      <c r="B100" s="16" t="s">
        <v>157</v>
      </c>
      <c r="C100" s="17"/>
      <c r="D100" s="43" t="s">
        <v>205</v>
      </c>
      <c r="E100" s="57">
        <f>+E101+E102</f>
        <v>26049341</v>
      </c>
      <c r="F100" s="60">
        <f>+F101+F102</f>
        <v>15216097.67</v>
      </c>
    </row>
    <row r="101" spans="1:6" ht="24" x14ac:dyDescent="0.25">
      <c r="A101" s="16"/>
      <c r="B101" s="16"/>
      <c r="C101" s="21" t="s">
        <v>155</v>
      </c>
      <c r="D101" s="25" t="s">
        <v>156</v>
      </c>
      <c r="E101" s="32">
        <v>13236086</v>
      </c>
      <c r="F101" s="56">
        <v>8809472.6699999999</v>
      </c>
    </row>
    <row r="102" spans="1:6" ht="24" x14ac:dyDescent="0.25">
      <c r="A102" s="16"/>
      <c r="B102" s="16"/>
      <c r="C102" s="21" t="s">
        <v>155</v>
      </c>
      <c r="D102" s="25" t="s">
        <v>156</v>
      </c>
      <c r="E102" s="32">
        <v>12813255</v>
      </c>
      <c r="F102" s="56">
        <v>6406625</v>
      </c>
    </row>
    <row r="103" spans="1:6" ht="25.5" x14ac:dyDescent="0.25">
      <c r="A103" s="16"/>
      <c r="B103" s="16" t="s">
        <v>158</v>
      </c>
      <c r="C103" s="17"/>
      <c r="D103" s="43" t="s">
        <v>205</v>
      </c>
      <c r="E103" s="57">
        <f>+E104</f>
        <v>140138532</v>
      </c>
      <c r="F103" s="60">
        <f>+F104</f>
        <v>70069262</v>
      </c>
    </row>
    <row r="104" spans="1:6" ht="24" x14ac:dyDescent="0.25">
      <c r="A104" s="16"/>
      <c r="B104" s="16"/>
      <c r="C104" s="21" t="s">
        <v>159</v>
      </c>
      <c r="D104" s="25" t="s">
        <v>160</v>
      </c>
      <c r="E104" s="32">
        <v>140138532</v>
      </c>
      <c r="F104" s="56">
        <v>70069262</v>
      </c>
    </row>
    <row r="105" spans="1:6" ht="25.5" x14ac:dyDescent="0.25">
      <c r="A105" s="16"/>
      <c r="B105" s="16" t="s">
        <v>161</v>
      </c>
      <c r="C105" s="17"/>
      <c r="D105" s="43" t="s">
        <v>206</v>
      </c>
      <c r="E105" s="57">
        <f>+E106</f>
        <v>0.06</v>
      </c>
      <c r="F105" s="63"/>
    </row>
    <row r="106" spans="1:6" ht="24" x14ac:dyDescent="0.25">
      <c r="A106" s="16"/>
      <c r="B106" s="16"/>
      <c r="C106" s="21" t="s">
        <v>162</v>
      </c>
      <c r="D106" s="25" t="s">
        <v>163</v>
      </c>
      <c r="E106" s="32">
        <v>0.06</v>
      </c>
      <c r="F106" s="56"/>
    </row>
    <row r="107" spans="1:6" x14ac:dyDescent="0.25">
      <c r="A107" s="16"/>
      <c r="B107" s="16" t="s">
        <v>166</v>
      </c>
      <c r="C107" s="17"/>
      <c r="D107" s="43" t="s">
        <v>207</v>
      </c>
      <c r="E107" s="57">
        <f>+E108</f>
        <v>24543210</v>
      </c>
      <c r="F107" s="60">
        <f>+F108</f>
        <v>15817196.33</v>
      </c>
    </row>
    <row r="108" spans="1:6" ht="24" x14ac:dyDescent="0.25">
      <c r="A108" s="16"/>
      <c r="B108" s="16"/>
      <c r="C108" s="21" t="s">
        <v>164</v>
      </c>
      <c r="D108" s="25" t="s">
        <v>165</v>
      </c>
      <c r="E108" s="30">
        <v>24543210</v>
      </c>
      <c r="F108" s="8">
        <v>15817196.33</v>
      </c>
    </row>
    <row r="109" spans="1:6" x14ac:dyDescent="0.25">
      <c r="A109" s="65">
        <v>2.6</v>
      </c>
      <c r="B109" s="65"/>
      <c r="C109" s="66"/>
      <c r="D109" s="67" t="s">
        <v>321</v>
      </c>
      <c r="E109" s="68">
        <f>+E121+E117+E115+E110</f>
        <v>7456035.4099999992</v>
      </c>
      <c r="F109" s="68">
        <f>+F117</f>
        <v>-3845000</v>
      </c>
    </row>
    <row r="110" spans="1:6" x14ac:dyDescent="0.25">
      <c r="A110" s="47"/>
      <c r="B110" s="47" t="s">
        <v>167</v>
      </c>
      <c r="C110" s="48"/>
      <c r="D110" s="49" t="s">
        <v>208</v>
      </c>
      <c r="E110" s="57">
        <f>+E114+E113+E112+E111</f>
        <v>233532.38999999998</v>
      </c>
      <c r="F110" s="50"/>
    </row>
    <row r="111" spans="1:6" x14ac:dyDescent="0.25">
      <c r="A111" s="48"/>
      <c r="B111" s="48"/>
      <c r="C111" s="51" t="s">
        <v>168</v>
      </c>
      <c r="D111" s="52" t="s">
        <v>169</v>
      </c>
      <c r="E111" s="32">
        <v>0.53</v>
      </c>
      <c r="F111" s="53"/>
    </row>
    <row r="112" spans="1:6" x14ac:dyDescent="0.25">
      <c r="A112" s="48"/>
      <c r="B112" s="48"/>
      <c r="C112" s="51" t="s">
        <v>170</v>
      </c>
      <c r="D112" s="52" t="s">
        <v>171</v>
      </c>
      <c r="E112" s="32">
        <v>149820.18</v>
      </c>
      <c r="F112" s="53"/>
    </row>
    <row r="113" spans="1:6" x14ac:dyDescent="0.25">
      <c r="A113" s="48"/>
      <c r="B113" s="48"/>
      <c r="C113" s="51" t="s">
        <v>172</v>
      </c>
      <c r="D113" s="52" t="s">
        <v>173</v>
      </c>
      <c r="E113" s="32"/>
      <c r="F113" s="53"/>
    </row>
    <row r="114" spans="1:6" ht="24" x14ac:dyDescent="0.25">
      <c r="A114" s="48"/>
      <c r="B114" s="48"/>
      <c r="C114" s="51" t="s">
        <v>174</v>
      </c>
      <c r="D114" s="52" t="s">
        <v>175</v>
      </c>
      <c r="E114" s="32">
        <v>83711.679999999993</v>
      </c>
      <c r="F114" s="53"/>
    </row>
    <row r="115" spans="1:6" x14ac:dyDescent="0.25">
      <c r="A115" s="48"/>
      <c r="B115" s="48" t="s">
        <v>176</v>
      </c>
      <c r="C115" s="48"/>
      <c r="D115" s="49" t="s">
        <v>209</v>
      </c>
      <c r="E115" s="57">
        <f>+E116</f>
        <v>0</v>
      </c>
      <c r="F115" s="50"/>
    </row>
    <row r="116" spans="1:6" x14ac:dyDescent="0.25">
      <c r="A116" s="48"/>
      <c r="B116" s="48"/>
      <c r="C116" s="51" t="s">
        <v>177</v>
      </c>
      <c r="D116" s="52" t="s">
        <v>178</v>
      </c>
      <c r="E116" s="32"/>
      <c r="F116" s="53"/>
    </row>
    <row r="117" spans="1:6" x14ac:dyDescent="0.25">
      <c r="A117" s="48"/>
      <c r="B117" s="48" t="s">
        <v>179</v>
      </c>
      <c r="C117" s="48"/>
      <c r="D117" s="49" t="s">
        <v>210</v>
      </c>
      <c r="E117" s="57">
        <f>+E120+E119+E118</f>
        <v>4352503.0199999996</v>
      </c>
      <c r="F117" s="57">
        <f>+F120+F119+F118</f>
        <v>-3845000</v>
      </c>
    </row>
    <row r="118" spans="1:6" x14ac:dyDescent="0.25">
      <c r="A118" s="48"/>
      <c r="B118" s="48"/>
      <c r="C118" s="51" t="s">
        <v>180</v>
      </c>
      <c r="D118" s="52" t="s">
        <v>181</v>
      </c>
      <c r="E118" s="32">
        <v>4263903</v>
      </c>
      <c r="F118" s="32">
        <v>-3845000</v>
      </c>
    </row>
    <row r="119" spans="1:6" x14ac:dyDescent="0.25">
      <c r="A119" s="48"/>
      <c r="B119" s="48"/>
      <c r="C119" s="51" t="s">
        <v>182</v>
      </c>
      <c r="D119" s="52" t="s">
        <v>183</v>
      </c>
      <c r="E119" s="32"/>
      <c r="F119" s="53"/>
    </row>
    <row r="120" spans="1:6" x14ac:dyDescent="0.25">
      <c r="A120" s="48"/>
      <c r="B120" s="48"/>
      <c r="C120" s="51" t="s">
        <v>184</v>
      </c>
      <c r="D120" s="52" t="s">
        <v>185</v>
      </c>
      <c r="E120" s="32">
        <v>88600.02</v>
      </c>
      <c r="F120" s="53"/>
    </row>
    <row r="121" spans="1:6" ht="25.5" x14ac:dyDescent="0.25">
      <c r="A121" s="48"/>
      <c r="B121" s="48" t="s">
        <v>186</v>
      </c>
      <c r="C121" s="48"/>
      <c r="D121" s="49" t="s">
        <v>211</v>
      </c>
      <c r="E121" s="57">
        <f>+E123+E122</f>
        <v>2870000</v>
      </c>
      <c r="F121" s="50"/>
    </row>
    <row r="122" spans="1:6" x14ac:dyDescent="0.25">
      <c r="A122" s="48"/>
      <c r="B122" s="48"/>
      <c r="C122" s="51" t="s">
        <v>287</v>
      </c>
      <c r="D122" s="52" t="s">
        <v>340</v>
      </c>
      <c r="E122" s="32">
        <v>2850000</v>
      </c>
      <c r="F122" s="50"/>
    </row>
    <row r="123" spans="1:6" x14ac:dyDescent="0.25">
      <c r="A123" s="48"/>
      <c r="B123" s="48"/>
      <c r="C123" s="51" t="s">
        <v>187</v>
      </c>
      <c r="D123" s="52" t="s">
        <v>188</v>
      </c>
      <c r="E123" s="32">
        <v>20000</v>
      </c>
      <c r="F123" s="50"/>
    </row>
    <row r="124" spans="1:6" x14ac:dyDescent="0.25">
      <c r="A124" s="18"/>
      <c r="B124" s="18"/>
      <c r="C124" s="18"/>
      <c r="D124" s="27" t="s">
        <v>212</v>
      </c>
      <c r="E124" s="34"/>
      <c r="F124" s="54"/>
    </row>
    <row r="125" spans="1:6" ht="15.75" x14ac:dyDescent="0.3">
      <c r="A125" s="15">
        <v>2.2000000000000002</v>
      </c>
      <c r="B125" s="20"/>
      <c r="C125" s="20"/>
      <c r="D125" s="26" t="s">
        <v>39</v>
      </c>
      <c r="E125" s="37">
        <f>+E126+E128+E131+E134+E138+E144+E147+E157</f>
        <v>3780586.5</v>
      </c>
      <c r="F125" s="40">
        <f>+F128+F131+F134+F138+F144+F147+F157</f>
        <v>1915987.9400000002</v>
      </c>
    </row>
    <row r="126" spans="1:6" x14ac:dyDescent="0.25">
      <c r="A126" s="16"/>
      <c r="B126" s="17" t="s">
        <v>38</v>
      </c>
      <c r="C126" s="17"/>
      <c r="D126" s="43" t="s">
        <v>40</v>
      </c>
      <c r="E126" s="57">
        <f>+E127</f>
        <v>0</v>
      </c>
      <c r="F126" s="11"/>
    </row>
    <row r="127" spans="1:6" x14ac:dyDescent="0.25">
      <c r="A127" s="17"/>
      <c r="B127" s="17"/>
      <c r="C127" s="21" t="s">
        <v>45</v>
      </c>
      <c r="D127" s="25" t="s">
        <v>46</v>
      </c>
      <c r="E127" s="30"/>
      <c r="F127" s="11"/>
    </row>
    <row r="128" spans="1:6" x14ac:dyDescent="0.25">
      <c r="A128" s="17"/>
      <c r="B128" s="17" t="s">
        <v>55</v>
      </c>
      <c r="C128" s="17"/>
      <c r="D128" s="43" t="s">
        <v>189</v>
      </c>
      <c r="E128" s="57">
        <f>+E130+E129</f>
        <v>463956.72</v>
      </c>
      <c r="F128" s="60">
        <f>+F130+F129</f>
        <v>269208.3</v>
      </c>
    </row>
    <row r="129" spans="1:6" x14ac:dyDescent="0.25">
      <c r="A129" s="17"/>
      <c r="B129" s="17"/>
      <c r="C129" s="21" t="s">
        <v>51</v>
      </c>
      <c r="D129" s="25" t="s">
        <v>52</v>
      </c>
      <c r="E129" s="32">
        <v>314521.68</v>
      </c>
      <c r="F129" s="56">
        <v>269208.3</v>
      </c>
    </row>
    <row r="130" spans="1:6" x14ac:dyDescent="0.25">
      <c r="A130" s="17"/>
      <c r="B130" s="17"/>
      <c r="C130" s="21" t="s">
        <v>53</v>
      </c>
      <c r="D130" s="25" t="s">
        <v>54</v>
      </c>
      <c r="E130" s="32">
        <v>149435.04</v>
      </c>
      <c r="F130" s="56"/>
    </row>
    <row r="131" spans="1:6" x14ac:dyDescent="0.25">
      <c r="A131" s="17"/>
      <c r="B131" s="17" t="s">
        <v>60</v>
      </c>
      <c r="C131" s="17"/>
      <c r="D131" s="43" t="s">
        <v>190</v>
      </c>
      <c r="E131" s="57">
        <f>+E133+E132</f>
        <v>1632150</v>
      </c>
      <c r="F131" s="60">
        <f>+F133+F132</f>
        <v>964050</v>
      </c>
    </row>
    <row r="132" spans="1:6" x14ac:dyDescent="0.25">
      <c r="A132" s="17"/>
      <c r="B132" s="17"/>
      <c r="C132" s="21" t="s">
        <v>56</v>
      </c>
      <c r="D132" s="25" t="s">
        <v>57</v>
      </c>
      <c r="E132" s="32">
        <v>1632150</v>
      </c>
      <c r="F132" s="56">
        <v>964050</v>
      </c>
    </row>
    <row r="133" spans="1:6" x14ac:dyDescent="0.25">
      <c r="A133" s="17"/>
      <c r="B133" s="17"/>
      <c r="C133" s="21" t="s">
        <v>58</v>
      </c>
      <c r="D133" s="25" t="s">
        <v>59</v>
      </c>
      <c r="E133" s="32">
        <v>0</v>
      </c>
      <c r="F133" s="56"/>
    </row>
    <row r="134" spans="1:6" x14ac:dyDescent="0.25">
      <c r="A134" s="17"/>
      <c r="B134" s="17" t="s">
        <v>61</v>
      </c>
      <c r="C134" s="17"/>
      <c r="D134" s="43" t="s">
        <v>191</v>
      </c>
      <c r="E134" s="57">
        <f>+E137+E136+E135</f>
        <v>229659.63</v>
      </c>
      <c r="F134" s="60">
        <f>+F137+F136+F135</f>
        <v>112322.38</v>
      </c>
    </row>
    <row r="135" spans="1:6" x14ac:dyDescent="0.25">
      <c r="A135" s="17"/>
      <c r="B135" s="17"/>
      <c r="C135" s="21" t="s">
        <v>62</v>
      </c>
      <c r="D135" s="25" t="s">
        <v>63</v>
      </c>
      <c r="E135" s="32">
        <v>121354.48</v>
      </c>
      <c r="F135" s="56">
        <v>102882.38</v>
      </c>
    </row>
    <row r="136" spans="1:6" x14ac:dyDescent="0.25">
      <c r="A136" s="17"/>
      <c r="B136" s="17"/>
      <c r="C136" s="21" t="s">
        <v>64</v>
      </c>
      <c r="D136" s="25" t="s">
        <v>65</v>
      </c>
      <c r="E136" s="32">
        <v>103335.15</v>
      </c>
      <c r="F136" s="56">
        <v>9440</v>
      </c>
    </row>
    <row r="137" spans="1:6" x14ac:dyDescent="0.25">
      <c r="A137" s="17"/>
      <c r="B137" s="17"/>
      <c r="C137" s="21" t="s">
        <v>213</v>
      </c>
      <c r="D137" s="25" t="s">
        <v>214</v>
      </c>
      <c r="E137" s="32">
        <v>4970</v>
      </c>
      <c r="F137" s="56"/>
    </row>
    <row r="138" spans="1:6" x14ac:dyDescent="0.25">
      <c r="A138" s="17"/>
      <c r="B138" s="17" t="s">
        <v>66</v>
      </c>
      <c r="C138" s="17"/>
      <c r="D138" s="43" t="s">
        <v>303</v>
      </c>
      <c r="E138" s="57">
        <f>+E143+E142+E141+E140+E139</f>
        <v>-152074.1</v>
      </c>
      <c r="F138" s="60">
        <f>+F139</f>
        <v>-168000</v>
      </c>
    </row>
    <row r="139" spans="1:6" ht="24" x14ac:dyDescent="0.25">
      <c r="A139" s="17"/>
      <c r="B139" s="17"/>
      <c r="C139" s="21" t="s">
        <v>67</v>
      </c>
      <c r="D139" s="25" t="s">
        <v>325</v>
      </c>
      <c r="E139" s="32">
        <v>-167235.72</v>
      </c>
      <c r="F139" s="8">
        <v>-168000</v>
      </c>
    </row>
    <row r="140" spans="1:6" x14ac:dyDescent="0.25">
      <c r="A140" s="17"/>
      <c r="B140" s="17"/>
      <c r="C140" s="21" t="s">
        <v>326</v>
      </c>
      <c r="D140" s="25" t="s">
        <v>331</v>
      </c>
      <c r="E140" s="32"/>
      <c r="F140" s="8"/>
    </row>
    <row r="141" spans="1:6" x14ac:dyDescent="0.25">
      <c r="A141" s="17"/>
      <c r="B141" s="17"/>
      <c r="C141" s="21" t="s">
        <v>341</v>
      </c>
      <c r="D141" s="25" t="s">
        <v>342</v>
      </c>
      <c r="E141" s="32"/>
      <c r="F141" s="56"/>
    </row>
    <row r="142" spans="1:6" ht="24" x14ac:dyDescent="0.25">
      <c r="A142" s="17"/>
      <c r="B142" s="17"/>
      <c r="C142" s="21" t="s">
        <v>69</v>
      </c>
      <c r="D142" s="25" t="s">
        <v>70</v>
      </c>
      <c r="E142" s="32"/>
      <c r="F142" s="56"/>
    </row>
    <row r="143" spans="1:6" x14ac:dyDescent="0.25">
      <c r="A143" s="17"/>
      <c r="B143" s="17"/>
      <c r="C143" s="21" t="s">
        <v>71</v>
      </c>
      <c r="D143" s="25" t="s">
        <v>72</v>
      </c>
      <c r="E143" s="32">
        <v>15161.62</v>
      </c>
      <c r="F143" s="56"/>
    </row>
    <row r="144" spans="1:6" x14ac:dyDescent="0.25">
      <c r="A144" s="17"/>
      <c r="B144" s="17" t="s">
        <v>79</v>
      </c>
      <c r="C144" s="17"/>
      <c r="D144" s="43" t="s">
        <v>193</v>
      </c>
      <c r="E144" s="57">
        <f>+E146+E145</f>
        <v>691759</v>
      </c>
      <c r="F144" s="60">
        <f>+F146+F145</f>
        <v>214891</v>
      </c>
    </row>
    <row r="145" spans="1:6" x14ac:dyDescent="0.25">
      <c r="A145" s="17"/>
      <c r="B145" s="17"/>
      <c r="C145" s="21" t="s">
        <v>75</v>
      </c>
      <c r="D145" s="25" t="s">
        <v>76</v>
      </c>
      <c r="E145" s="32"/>
      <c r="F145" s="56"/>
    </row>
    <row r="146" spans="1:6" x14ac:dyDescent="0.25">
      <c r="A146" s="17"/>
      <c r="B146" s="17"/>
      <c r="C146" s="21" t="s">
        <v>77</v>
      </c>
      <c r="D146" s="25" t="s">
        <v>78</v>
      </c>
      <c r="E146" s="32">
        <v>691759</v>
      </c>
      <c r="F146" s="56">
        <v>214891</v>
      </c>
    </row>
    <row r="147" spans="1:6" x14ac:dyDescent="0.25">
      <c r="A147" s="17"/>
      <c r="B147" s="17" t="s">
        <v>84</v>
      </c>
      <c r="C147" s="17"/>
      <c r="D147" s="43" t="s">
        <v>194</v>
      </c>
      <c r="E147" s="57">
        <f>+E156+E155+E154+E153+E152+E151+E150+E149+E148</f>
        <v>856437.79</v>
      </c>
      <c r="F147" s="60">
        <f>+F156+F155+F148</f>
        <v>467348.26</v>
      </c>
    </row>
    <row r="148" spans="1:6" x14ac:dyDescent="0.25">
      <c r="A148" s="17"/>
      <c r="B148" s="17"/>
      <c r="C148" s="21" t="s">
        <v>215</v>
      </c>
      <c r="D148" s="25" t="s">
        <v>216</v>
      </c>
      <c r="E148" s="32">
        <v>-66080</v>
      </c>
      <c r="F148" s="56">
        <v>-66080</v>
      </c>
    </row>
    <row r="149" spans="1:6" ht="24" x14ac:dyDescent="0.25">
      <c r="A149" s="17"/>
      <c r="B149" s="17"/>
      <c r="C149" s="21" t="s">
        <v>217</v>
      </c>
      <c r="D149" s="25" t="s">
        <v>218</v>
      </c>
      <c r="E149" s="32"/>
      <c r="F149" s="10"/>
    </row>
    <row r="150" spans="1:6" x14ac:dyDescent="0.25">
      <c r="A150" s="17"/>
      <c r="B150" s="17"/>
      <c r="C150" s="21" t="s">
        <v>219</v>
      </c>
      <c r="D150" s="25" t="s">
        <v>220</v>
      </c>
      <c r="E150" s="30"/>
      <c r="F150" s="10"/>
    </row>
    <row r="151" spans="1:6" ht="24" x14ac:dyDescent="0.25">
      <c r="A151" s="17"/>
      <c r="B151" s="17"/>
      <c r="C151" s="21" t="s">
        <v>221</v>
      </c>
      <c r="D151" s="25" t="s">
        <v>222</v>
      </c>
      <c r="E151" s="30">
        <v>216717.66</v>
      </c>
      <c r="F151" s="8"/>
    </row>
    <row r="152" spans="1:6" ht="24" x14ac:dyDescent="0.25">
      <c r="A152" s="17"/>
      <c r="B152" s="17"/>
      <c r="C152" s="21" t="s">
        <v>223</v>
      </c>
      <c r="D152" s="25" t="s">
        <v>224</v>
      </c>
      <c r="E152" s="30"/>
      <c r="F152" s="8"/>
    </row>
    <row r="153" spans="1:6" ht="24" x14ac:dyDescent="0.25">
      <c r="A153" s="17"/>
      <c r="B153" s="17"/>
      <c r="C153" s="21" t="s">
        <v>225</v>
      </c>
      <c r="D153" s="25" t="s">
        <v>226</v>
      </c>
      <c r="E153" s="30"/>
      <c r="F153" s="8"/>
    </row>
    <row r="154" spans="1:6" x14ac:dyDescent="0.25">
      <c r="A154" s="17"/>
      <c r="B154" s="17"/>
      <c r="C154" s="21" t="s">
        <v>327</v>
      </c>
      <c r="D154" s="25" t="s">
        <v>332</v>
      </c>
      <c r="E154" s="32">
        <v>70.02</v>
      </c>
      <c r="F154" s="8"/>
    </row>
    <row r="155" spans="1:6" ht="24" x14ac:dyDescent="0.25">
      <c r="A155" s="17"/>
      <c r="B155" s="17"/>
      <c r="C155" s="21" t="s">
        <v>82</v>
      </c>
      <c r="D155" s="25" t="s">
        <v>227</v>
      </c>
      <c r="E155" s="32">
        <v>404143.11</v>
      </c>
      <c r="F155" s="56">
        <v>231841.36</v>
      </c>
    </row>
    <row r="156" spans="1:6" x14ac:dyDescent="0.25">
      <c r="A156" s="17"/>
      <c r="B156" s="17"/>
      <c r="C156" s="21" t="s">
        <v>228</v>
      </c>
      <c r="D156" s="25" t="s">
        <v>229</v>
      </c>
      <c r="E156" s="32">
        <v>301587</v>
      </c>
      <c r="F156" s="56">
        <v>301586.90000000002</v>
      </c>
    </row>
    <row r="157" spans="1:6" x14ac:dyDescent="0.25">
      <c r="A157" s="17"/>
      <c r="B157" s="17" t="s">
        <v>95</v>
      </c>
      <c r="C157" s="17"/>
      <c r="D157" s="43" t="s">
        <v>39</v>
      </c>
      <c r="E157" s="57">
        <f>+E167+E166+E165+E164+E163+E162+E161+E160+E159+E158</f>
        <v>58697.46</v>
      </c>
      <c r="F157" s="60">
        <f>+F167+F164+F162+F161+F159+F158</f>
        <v>56168</v>
      </c>
    </row>
    <row r="158" spans="1:6" x14ac:dyDescent="0.25">
      <c r="A158" s="17"/>
      <c r="B158" s="17"/>
      <c r="C158" s="21" t="s">
        <v>230</v>
      </c>
      <c r="D158" s="25" t="s">
        <v>231</v>
      </c>
      <c r="E158" s="32"/>
      <c r="F158" s="56"/>
    </row>
    <row r="159" spans="1:6" x14ac:dyDescent="0.25">
      <c r="A159" s="17"/>
      <c r="B159" s="17"/>
      <c r="C159" s="21" t="s">
        <v>85</v>
      </c>
      <c r="D159" s="25" t="s">
        <v>232</v>
      </c>
      <c r="E159" s="32"/>
      <c r="F159" s="8"/>
    </row>
    <row r="160" spans="1:6" x14ac:dyDescent="0.25">
      <c r="A160" s="17"/>
      <c r="B160" s="17"/>
      <c r="C160" s="21" t="s">
        <v>233</v>
      </c>
      <c r="D160" s="25" t="s">
        <v>234</v>
      </c>
      <c r="E160" s="32"/>
      <c r="F160" s="8"/>
    </row>
    <row r="161" spans="1:6" x14ac:dyDescent="0.25">
      <c r="A161" s="17"/>
      <c r="B161" s="17"/>
      <c r="C161" s="21" t="s">
        <v>328</v>
      </c>
      <c r="D161" s="25" t="s">
        <v>335</v>
      </c>
      <c r="E161" s="30"/>
      <c r="F161" s="8"/>
    </row>
    <row r="162" spans="1:6" x14ac:dyDescent="0.25">
      <c r="A162" s="17"/>
      <c r="B162" s="17"/>
      <c r="C162" s="21" t="s">
        <v>87</v>
      </c>
      <c r="D162" s="25" t="s">
        <v>88</v>
      </c>
      <c r="E162" s="30"/>
      <c r="F162" s="8">
        <v>56168</v>
      </c>
    </row>
    <row r="163" spans="1:6" x14ac:dyDescent="0.25">
      <c r="A163" s="17"/>
      <c r="B163" s="17"/>
      <c r="C163" s="21" t="s">
        <v>343</v>
      </c>
      <c r="D163" s="25" t="s">
        <v>344</v>
      </c>
      <c r="E163" s="30">
        <v>40000</v>
      </c>
      <c r="F163" s="8"/>
    </row>
    <row r="164" spans="1:6" x14ac:dyDescent="0.25">
      <c r="A164" s="17"/>
      <c r="B164" s="17"/>
      <c r="C164" s="21" t="s">
        <v>89</v>
      </c>
      <c r="D164" s="25" t="s">
        <v>235</v>
      </c>
      <c r="E164" s="30"/>
      <c r="F164" s="8"/>
    </row>
    <row r="165" spans="1:6" ht="24" x14ac:dyDescent="0.25">
      <c r="A165" s="17"/>
      <c r="B165" s="17"/>
      <c r="C165" s="21" t="s">
        <v>91</v>
      </c>
      <c r="D165" s="25" t="s">
        <v>236</v>
      </c>
      <c r="E165" s="30"/>
      <c r="F165" s="8"/>
    </row>
    <row r="166" spans="1:6" x14ac:dyDescent="0.25">
      <c r="A166" s="17"/>
      <c r="B166" s="17"/>
      <c r="C166" s="21" t="s">
        <v>237</v>
      </c>
      <c r="D166" s="25" t="s">
        <v>238</v>
      </c>
      <c r="E166" s="30"/>
      <c r="F166" s="8"/>
    </row>
    <row r="167" spans="1:6" x14ac:dyDescent="0.25">
      <c r="A167" s="17"/>
      <c r="B167" s="17"/>
      <c r="C167" s="21" t="s">
        <v>93</v>
      </c>
      <c r="D167" s="25" t="s">
        <v>94</v>
      </c>
      <c r="E167" s="30">
        <v>18697.46</v>
      </c>
      <c r="F167" s="8"/>
    </row>
    <row r="168" spans="1:6" x14ac:dyDescent="0.25">
      <c r="A168" s="15">
        <v>2.2999999999999998</v>
      </c>
      <c r="B168" s="20"/>
      <c r="C168" s="22"/>
      <c r="D168" s="35" t="s">
        <v>319</v>
      </c>
      <c r="E168" s="37">
        <f>+E169+E173+E177+E183+E185+E189+E202+E211</f>
        <v>2872591.3699999996</v>
      </c>
      <c r="F168" s="40">
        <f>+F169+F173+F177+F183+F185+F189+F202+F211</f>
        <v>1475267.6900000002</v>
      </c>
    </row>
    <row r="169" spans="1:6" x14ac:dyDescent="0.25">
      <c r="A169" s="17"/>
      <c r="B169" s="17" t="s">
        <v>98</v>
      </c>
      <c r="C169" s="17"/>
      <c r="D169" s="43" t="s">
        <v>195</v>
      </c>
      <c r="E169" s="57">
        <f>+E172+E171+E170</f>
        <v>772696.23</v>
      </c>
      <c r="F169" s="60">
        <f>+F172+F170</f>
        <v>476804.4</v>
      </c>
    </row>
    <row r="170" spans="1:6" x14ac:dyDescent="0.25">
      <c r="A170" s="17"/>
      <c r="B170" s="17"/>
      <c r="C170" s="21" t="s">
        <v>96</v>
      </c>
      <c r="D170" s="25" t="s">
        <v>97</v>
      </c>
      <c r="E170" s="32">
        <v>697632.25</v>
      </c>
      <c r="F170" s="56">
        <v>400434.8</v>
      </c>
    </row>
    <row r="171" spans="1:6" x14ac:dyDescent="0.25">
      <c r="A171" s="17"/>
      <c r="B171" s="17"/>
      <c r="C171" s="21" t="s">
        <v>239</v>
      </c>
      <c r="D171" s="25" t="s">
        <v>240</v>
      </c>
      <c r="E171" s="32"/>
      <c r="F171" s="56"/>
    </row>
    <row r="172" spans="1:6" x14ac:dyDescent="0.25">
      <c r="A172" s="17"/>
      <c r="B172" s="17"/>
      <c r="C172" s="21" t="s">
        <v>241</v>
      </c>
      <c r="D172" s="25" t="s">
        <v>242</v>
      </c>
      <c r="E172" s="32">
        <v>75063.98</v>
      </c>
      <c r="F172" s="56">
        <v>76369.600000000006</v>
      </c>
    </row>
    <row r="173" spans="1:6" x14ac:dyDescent="0.25">
      <c r="A173" s="17"/>
      <c r="B173" s="17" t="s">
        <v>99</v>
      </c>
      <c r="C173" s="17"/>
      <c r="D173" s="43" t="s">
        <v>304</v>
      </c>
      <c r="E173" s="57">
        <f>+E176+E175+E174</f>
        <v>73892.11</v>
      </c>
      <c r="F173" s="60">
        <f>+F176+F174</f>
        <v>11609.14</v>
      </c>
    </row>
    <row r="174" spans="1:6" x14ac:dyDescent="0.25">
      <c r="A174" s="17"/>
      <c r="B174" s="17"/>
      <c r="C174" s="21" t="s">
        <v>243</v>
      </c>
      <c r="D174" s="25" t="s">
        <v>244</v>
      </c>
      <c r="E174" s="32">
        <v>37815.69</v>
      </c>
      <c r="F174" s="56">
        <v>17745.14</v>
      </c>
    </row>
    <row r="175" spans="1:6" x14ac:dyDescent="0.25">
      <c r="A175" s="17"/>
      <c r="B175" s="17"/>
      <c r="C175" s="21" t="s">
        <v>245</v>
      </c>
      <c r="D175" s="25" t="s">
        <v>246</v>
      </c>
      <c r="E175" s="32">
        <v>36076.42</v>
      </c>
      <c r="F175" s="56"/>
    </row>
    <row r="176" spans="1:6" x14ac:dyDescent="0.25">
      <c r="A176" s="17"/>
      <c r="B176" s="17"/>
      <c r="C176" s="21" t="s">
        <v>247</v>
      </c>
      <c r="D176" s="25" t="s">
        <v>248</v>
      </c>
      <c r="E176" s="32"/>
      <c r="F176" s="56">
        <v>-6136</v>
      </c>
    </row>
    <row r="177" spans="1:6" x14ac:dyDescent="0.25">
      <c r="A177" s="17"/>
      <c r="B177" s="17" t="s">
        <v>108</v>
      </c>
      <c r="C177" s="17"/>
      <c r="D177" s="43" t="s">
        <v>305</v>
      </c>
      <c r="E177" s="57">
        <f>+E182+E181+E180+E179+E178</f>
        <v>977682.86</v>
      </c>
      <c r="F177" s="60">
        <f>+F182+F180+F179+F178</f>
        <v>588253.6</v>
      </c>
    </row>
    <row r="178" spans="1:6" x14ac:dyDescent="0.25">
      <c r="A178" s="17"/>
      <c r="B178" s="17"/>
      <c r="C178" s="21" t="s">
        <v>100</v>
      </c>
      <c r="D178" s="25" t="s">
        <v>101</v>
      </c>
      <c r="E178" s="30">
        <v>-25075</v>
      </c>
      <c r="F178" s="8">
        <v>-25075</v>
      </c>
    </row>
    <row r="179" spans="1:6" x14ac:dyDescent="0.25">
      <c r="A179" s="17"/>
      <c r="B179" s="17"/>
      <c r="C179" s="21" t="s">
        <v>102</v>
      </c>
      <c r="D179" s="25" t="s">
        <v>103</v>
      </c>
      <c r="E179" s="30">
        <v>259117.86</v>
      </c>
      <c r="F179" s="8">
        <v>209981</v>
      </c>
    </row>
    <row r="180" spans="1:6" x14ac:dyDescent="0.25">
      <c r="A180" s="17"/>
      <c r="B180" s="17"/>
      <c r="C180" s="21" t="s">
        <v>104</v>
      </c>
      <c r="D180" s="25" t="s">
        <v>105</v>
      </c>
      <c r="E180" s="30">
        <v>68440</v>
      </c>
      <c r="F180" s="8">
        <v>44037.599999999999</v>
      </c>
    </row>
    <row r="181" spans="1:6" x14ac:dyDescent="0.25">
      <c r="A181" s="17"/>
      <c r="B181" s="17"/>
      <c r="C181" s="21" t="s">
        <v>249</v>
      </c>
      <c r="D181" s="25" t="s">
        <v>250</v>
      </c>
      <c r="E181" s="30">
        <v>0</v>
      </c>
      <c r="F181" s="8"/>
    </row>
    <row r="182" spans="1:6" x14ac:dyDescent="0.25">
      <c r="A182" s="17"/>
      <c r="B182" s="17"/>
      <c r="C182" s="21" t="s">
        <v>251</v>
      </c>
      <c r="D182" s="25" t="s">
        <v>252</v>
      </c>
      <c r="E182" s="30">
        <v>675200</v>
      </c>
      <c r="F182" s="8">
        <v>359310</v>
      </c>
    </row>
    <row r="183" spans="1:6" x14ac:dyDescent="0.25">
      <c r="A183" s="17"/>
      <c r="B183" s="17" t="s">
        <v>329</v>
      </c>
      <c r="C183" s="21"/>
      <c r="D183" s="43" t="s">
        <v>334</v>
      </c>
      <c r="E183" s="57">
        <f>+E184</f>
        <v>42.8</v>
      </c>
      <c r="F183" s="60">
        <f>+F184</f>
        <v>0</v>
      </c>
    </row>
    <row r="184" spans="1:6" x14ac:dyDescent="0.25">
      <c r="A184" s="17"/>
      <c r="B184" s="17"/>
      <c r="C184" s="21" t="s">
        <v>330</v>
      </c>
      <c r="D184" s="25" t="s">
        <v>333</v>
      </c>
      <c r="E184" s="32">
        <v>42.8</v>
      </c>
      <c r="F184" s="56"/>
    </row>
    <row r="185" spans="1:6" x14ac:dyDescent="0.25">
      <c r="A185" s="17"/>
      <c r="B185" s="17" t="s">
        <v>115</v>
      </c>
      <c r="C185" s="17"/>
      <c r="D185" s="43" t="s">
        <v>197</v>
      </c>
      <c r="E185" s="57">
        <f>+E188+E187+E186</f>
        <v>335750.55</v>
      </c>
      <c r="F185" s="60">
        <f>+F188+F187</f>
        <v>272973.66000000003</v>
      </c>
    </row>
    <row r="186" spans="1:6" x14ac:dyDescent="0.25">
      <c r="A186" s="17"/>
      <c r="B186" s="17"/>
      <c r="C186" s="21" t="s">
        <v>109</v>
      </c>
      <c r="D186" s="25" t="s">
        <v>110</v>
      </c>
      <c r="E186" s="32">
        <v>48699.98</v>
      </c>
      <c r="F186" s="53"/>
    </row>
    <row r="187" spans="1:6" x14ac:dyDescent="0.25">
      <c r="A187" s="17"/>
      <c r="B187" s="17"/>
      <c r="C187" s="21" t="s">
        <v>111</v>
      </c>
      <c r="D187" s="25" t="s">
        <v>112</v>
      </c>
      <c r="E187" s="32">
        <v>42361.279999999999</v>
      </c>
      <c r="F187" s="56">
        <v>25960</v>
      </c>
    </row>
    <row r="188" spans="1:6" x14ac:dyDescent="0.25">
      <c r="A188" s="17"/>
      <c r="B188" s="17"/>
      <c r="C188" s="21" t="s">
        <v>113</v>
      </c>
      <c r="D188" s="25" t="s">
        <v>114</v>
      </c>
      <c r="E188" s="32">
        <v>244689.29</v>
      </c>
      <c r="F188" s="56">
        <v>247013.66</v>
      </c>
    </row>
    <row r="189" spans="1:6" x14ac:dyDescent="0.25">
      <c r="A189" s="17"/>
      <c r="B189" s="17" t="s">
        <v>122</v>
      </c>
      <c r="C189" s="17"/>
      <c r="D189" s="43" t="s">
        <v>306</v>
      </c>
      <c r="E189" s="57">
        <f>+E201+E200+E199+E198+E197+E196+E195+E194+E193+E192+E191+E190</f>
        <v>567790.06999999995</v>
      </c>
      <c r="F189" s="60">
        <f>+F201+F199+F198+F197+F196+F195+F192+F191+F190</f>
        <v>544003.39999999991</v>
      </c>
    </row>
    <row r="190" spans="1:6" x14ac:dyDescent="0.25">
      <c r="A190" s="17"/>
      <c r="B190" s="17"/>
      <c r="C190" s="21" t="s">
        <v>253</v>
      </c>
      <c r="D190" s="25" t="s">
        <v>254</v>
      </c>
      <c r="E190" s="32">
        <v>10665.23</v>
      </c>
      <c r="F190" s="56">
        <v>11670.2</v>
      </c>
    </row>
    <row r="191" spans="1:6" x14ac:dyDescent="0.25">
      <c r="A191" s="17"/>
      <c r="B191" s="17"/>
      <c r="C191" s="21" t="s">
        <v>255</v>
      </c>
      <c r="D191" s="25" t="s">
        <v>256</v>
      </c>
      <c r="E191" s="32">
        <v>1000</v>
      </c>
      <c r="F191" s="56">
        <v>874.38</v>
      </c>
    </row>
    <row r="192" spans="1:6" x14ac:dyDescent="0.25">
      <c r="A192" s="17"/>
      <c r="B192" s="17"/>
      <c r="C192" s="21" t="s">
        <v>346</v>
      </c>
      <c r="D192" s="25" t="s">
        <v>347</v>
      </c>
      <c r="E192" s="32">
        <v>15894.6</v>
      </c>
      <c r="F192" s="56">
        <v>15894.6</v>
      </c>
    </row>
    <row r="193" spans="1:6" x14ac:dyDescent="0.25">
      <c r="A193" s="17"/>
      <c r="B193" s="17"/>
      <c r="C193" s="21" t="s">
        <v>257</v>
      </c>
      <c r="D193" s="25" t="s">
        <v>258</v>
      </c>
      <c r="E193" s="30"/>
      <c r="F193" s="8"/>
    </row>
    <row r="194" spans="1:6" x14ac:dyDescent="0.25">
      <c r="A194" s="17"/>
      <c r="B194" s="17"/>
      <c r="C194" s="21" t="s">
        <v>259</v>
      </c>
      <c r="D194" s="25" t="s">
        <v>260</v>
      </c>
      <c r="E194" s="30">
        <v>2.31</v>
      </c>
      <c r="F194" s="8"/>
    </row>
    <row r="195" spans="1:6" x14ac:dyDescent="0.25">
      <c r="A195" s="17"/>
      <c r="B195" s="17"/>
      <c r="C195" s="21" t="s">
        <v>261</v>
      </c>
      <c r="D195" s="25" t="s">
        <v>262</v>
      </c>
      <c r="E195" s="30">
        <v>25134</v>
      </c>
      <c r="F195" s="8">
        <v>25134</v>
      </c>
    </row>
    <row r="196" spans="1:6" x14ac:dyDescent="0.25">
      <c r="A196" s="17"/>
      <c r="B196" s="17"/>
      <c r="C196" s="21" t="s">
        <v>263</v>
      </c>
      <c r="D196" s="25" t="s">
        <v>264</v>
      </c>
      <c r="E196" s="30">
        <v>56969.599999999999</v>
      </c>
      <c r="F196" s="8">
        <v>28666.92</v>
      </c>
    </row>
    <row r="197" spans="1:6" x14ac:dyDescent="0.25">
      <c r="A197" s="17"/>
      <c r="B197" s="17"/>
      <c r="C197" s="21" t="s">
        <v>116</v>
      </c>
      <c r="D197" s="25" t="s">
        <v>117</v>
      </c>
      <c r="E197" s="30">
        <v>196927.25</v>
      </c>
      <c r="F197" s="8">
        <v>196927.25</v>
      </c>
    </row>
    <row r="198" spans="1:6" x14ac:dyDescent="0.25">
      <c r="A198" s="17"/>
      <c r="B198" s="17"/>
      <c r="C198" s="21" t="s">
        <v>265</v>
      </c>
      <c r="D198" s="25" t="s">
        <v>266</v>
      </c>
      <c r="E198" s="30">
        <v>33894.660000000003</v>
      </c>
      <c r="F198" s="8">
        <v>33245.660000000003</v>
      </c>
    </row>
    <row r="199" spans="1:6" x14ac:dyDescent="0.25">
      <c r="A199" s="17"/>
      <c r="B199" s="17"/>
      <c r="C199" s="21" t="s">
        <v>118</v>
      </c>
      <c r="D199" s="25" t="s">
        <v>119</v>
      </c>
      <c r="E199" s="30">
        <v>209233.08</v>
      </c>
      <c r="F199" s="8">
        <v>213521.05</v>
      </c>
    </row>
    <row r="200" spans="1:6" x14ac:dyDescent="0.25">
      <c r="A200" s="17"/>
      <c r="B200" s="17"/>
      <c r="C200" s="21" t="s">
        <v>267</v>
      </c>
      <c r="D200" s="25" t="s">
        <v>268</v>
      </c>
      <c r="E200" s="30"/>
      <c r="F200" s="8"/>
    </row>
    <row r="201" spans="1:6" x14ac:dyDescent="0.25">
      <c r="A201" s="17"/>
      <c r="B201" s="17"/>
      <c r="C201" s="21" t="s">
        <v>120</v>
      </c>
      <c r="D201" s="25" t="s">
        <v>348</v>
      </c>
      <c r="E201" s="30">
        <v>18069.34</v>
      </c>
      <c r="F201" s="8">
        <v>18069.34</v>
      </c>
    </row>
    <row r="202" spans="1:6" x14ac:dyDescent="0.25">
      <c r="A202" s="17"/>
      <c r="B202" s="17" t="s">
        <v>129</v>
      </c>
      <c r="C202" s="17"/>
      <c r="D202" s="43" t="s">
        <v>307</v>
      </c>
      <c r="E202" s="57">
        <f>+E210+E209+E208+E207+E206+E205+E203</f>
        <v>594864.38</v>
      </c>
      <c r="F202" s="60">
        <f>+F210+F209+F207+F206+F205</f>
        <v>158590.22999999998</v>
      </c>
    </row>
    <row r="203" spans="1:6" x14ac:dyDescent="0.25">
      <c r="A203" s="17"/>
      <c r="B203" s="17"/>
      <c r="C203" s="21" t="s">
        <v>123</v>
      </c>
      <c r="D203" s="25" t="s">
        <v>124</v>
      </c>
      <c r="E203" s="32">
        <v>400000</v>
      </c>
      <c r="F203" s="56"/>
    </row>
    <row r="204" spans="1:6" x14ac:dyDescent="0.25">
      <c r="A204" s="17"/>
      <c r="B204" s="17"/>
      <c r="C204" s="21" t="s">
        <v>125</v>
      </c>
      <c r="D204" s="25" t="s">
        <v>126</v>
      </c>
      <c r="E204" s="30"/>
      <c r="F204" s="8"/>
    </row>
    <row r="205" spans="1:6" x14ac:dyDescent="0.25">
      <c r="A205" s="17"/>
      <c r="B205" s="17"/>
      <c r="C205" s="21" t="s">
        <v>269</v>
      </c>
      <c r="D205" s="25" t="s">
        <v>270</v>
      </c>
      <c r="E205" s="30">
        <v>2010.72</v>
      </c>
      <c r="F205" s="30">
        <v>1595.36</v>
      </c>
    </row>
    <row r="206" spans="1:6" x14ac:dyDescent="0.25">
      <c r="A206" s="17"/>
      <c r="B206" s="17"/>
      <c r="C206" s="21" t="s">
        <v>338</v>
      </c>
      <c r="D206" s="25" t="s">
        <v>339</v>
      </c>
      <c r="E206" s="30">
        <v>76648.009999999995</v>
      </c>
      <c r="F206" s="30">
        <v>75725.320000000007</v>
      </c>
    </row>
    <row r="207" spans="1:6" x14ac:dyDescent="0.25">
      <c r="A207" s="17"/>
      <c r="B207" s="17"/>
      <c r="C207" s="21" t="s">
        <v>271</v>
      </c>
      <c r="D207" s="25" t="s">
        <v>272</v>
      </c>
      <c r="E207" s="30">
        <v>23780.81</v>
      </c>
      <c r="F207" s="30">
        <v>23723.31</v>
      </c>
    </row>
    <row r="208" spans="1:6" ht="24" x14ac:dyDescent="0.25">
      <c r="A208" s="17"/>
      <c r="B208" s="17"/>
      <c r="C208" s="21" t="s">
        <v>127</v>
      </c>
      <c r="D208" s="25" t="s">
        <v>128</v>
      </c>
      <c r="E208" s="30">
        <v>23010</v>
      </c>
      <c r="F208" s="10"/>
    </row>
    <row r="209" spans="1:6" ht="24" x14ac:dyDescent="0.25">
      <c r="A209" s="17"/>
      <c r="B209" s="17"/>
      <c r="C209" s="21" t="s">
        <v>273</v>
      </c>
      <c r="D209" s="25" t="s">
        <v>274</v>
      </c>
      <c r="E209" s="30">
        <v>63323.24</v>
      </c>
      <c r="F209" s="8">
        <v>60393.58</v>
      </c>
    </row>
    <row r="210" spans="1:6" x14ac:dyDescent="0.25">
      <c r="A210" s="17"/>
      <c r="B210" s="17"/>
      <c r="C210" s="21" t="s">
        <v>275</v>
      </c>
      <c r="D210" s="25" t="s">
        <v>276</v>
      </c>
      <c r="E210" s="30">
        <v>6091.6</v>
      </c>
      <c r="F210" s="8">
        <v>-2847.34</v>
      </c>
    </row>
    <row r="211" spans="1:6" x14ac:dyDescent="0.25">
      <c r="A211" s="17"/>
      <c r="B211" s="17" t="s">
        <v>142</v>
      </c>
      <c r="C211" s="17"/>
      <c r="D211" s="43" t="s">
        <v>200</v>
      </c>
      <c r="E211" s="57">
        <f>+E219+E218+E217+E216+E215+E214+E213+E212</f>
        <v>-450127.63</v>
      </c>
      <c r="F211" s="60">
        <f>+F218+F217+F216+F213+F212</f>
        <v>-576966.74</v>
      </c>
    </row>
    <row r="212" spans="1:6" x14ac:dyDescent="0.25">
      <c r="A212" s="17"/>
      <c r="B212" s="17"/>
      <c r="C212" s="21" t="s">
        <v>130</v>
      </c>
      <c r="D212" s="25" t="s">
        <v>131</v>
      </c>
      <c r="E212" s="30">
        <v>66670</v>
      </c>
      <c r="F212" s="8">
        <v>34102</v>
      </c>
    </row>
    <row r="213" spans="1:6" ht="24" x14ac:dyDescent="0.25">
      <c r="A213" s="17"/>
      <c r="B213" s="17"/>
      <c r="C213" s="21" t="s">
        <v>132</v>
      </c>
      <c r="D213" s="25" t="s">
        <v>133</v>
      </c>
      <c r="E213" s="30">
        <v>-539676.28</v>
      </c>
      <c r="F213" s="8">
        <v>-558132.22</v>
      </c>
    </row>
    <row r="214" spans="1:6" ht="24" x14ac:dyDescent="0.25">
      <c r="A214" s="17"/>
      <c r="B214" s="17"/>
      <c r="C214" s="21" t="s">
        <v>277</v>
      </c>
      <c r="D214" s="25" t="s">
        <v>278</v>
      </c>
      <c r="E214" s="30"/>
      <c r="F214" s="8"/>
    </row>
    <row r="215" spans="1:6" x14ac:dyDescent="0.25">
      <c r="A215" s="17"/>
      <c r="B215" s="17"/>
      <c r="C215" s="21" t="s">
        <v>279</v>
      </c>
      <c r="D215" s="25" t="s">
        <v>280</v>
      </c>
      <c r="E215" s="30">
        <v>162.97</v>
      </c>
      <c r="F215" s="8"/>
    </row>
    <row r="216" spans="1:6" x14ac:dyDescent="0.25">
      <c r="A216" s="17"/>
      <c r="B216" s="17"/>
      <c r="C216" s="21" t="s">
        <v>134</v>
      </c>
      <c r="D216" s="25" t="s">
        <v>135</v>
      </c>
      <c r="E216" s="30">
        <v>-918.29</v>
      </c>
      <c r="F216" s="8">
        <v>-56140.22</v>
      </c>
    </row>
    <row r="217" spans="1:6" x14ac:dyDescent="0.25">
      <c r="A217" s="17"/>
      <c r="B217" s="17"/>
      <c r="C217" s="21" t="s">
        <v>136</v>
      </c>
      <c r="D217" s="25" t="s">
        <v>137</v>
      </c>
      <c r="E217" s="30">
        <v>21138.27</v>
      </c>
      <c r="F217" s="8">
        <v>708</v>
      </c>
    </row>
    <row r="218" spans="1:6" x14ac:dyDescent="0.25">
      <c r="A218" s="17"/>
      <c r="B218" s="17"/>
      <c r="C218" s="21" t="s">
        <v>138</v>
      </c>
      <c r="D218" s="25" t="s">
        <v>139</v>
      </c>
      <c r="E218" s="30">
        <v>2495.6999999999998</v>
      </c>
      <c r="F218" s="8">
        <v>2495.6999999999998</v>
      </c>
    </row>
    <row r="219" spans="1:6" x14ac:dyDescent="0.25">
      <c r="A219" s="17"/>
      <c r="B219" s="17"/>
      <c r="C219" s="21" t="s">
        <v>140</v>
      </c>
      <c r="D219" s="25" t="s">
        <v>141</v>
      </c>
      <c r="E219" s="30"/>
      <c r="F219" s="8"/>
    </row>
    <row r="220" spans="1:6" x14ac:dyDescent="0.25">
      <c r="A220" s="15">
        <v>2.6</v>
      </c>
      <c r="B220" s="20"/>
      <c r="C220" s="22"/>
      <c r="D220" s="36" t="s">
        <v>321</v>
      </c>
      <c r="E220" s="37">
        <f>+E239+E232+E229+E226+E221</f>
        <v>1143495.8</v>
      </c>
      <c r="F220" s="40">
        <f>+F221+F226+F229+F232+F239+F242</f>
        <v>813944.17999999993</v>
      </c>
    </row>
    <row r="221" spans="1:6" x14ac:dyDescent="0.25">
      <c r="A221" s="17"/>
      <c r="B221" s="17" t="s">
        <v>167</v>
      </c>
      <c r="C221" s="17"/>
      <c r="D221" s="43" t="s">
        <v>208</v>
      </c>
      <c r="E221" s="57">
        <f>+E225+E223</f>
        <v>210885.32</v>
      </c>
      <c r="F221" s="60">
        <f>+F225+F223</f>
        <v>191092.98</v>
      </c>
    </row>
    <row r="222" spans="1:6" x14ac:dyDescent="0.25">
      <c r="A222" s="17"/>
      <c r="B222" s="17"/>
      <c r="C222" s="21" t="s">
        <v>168</v>
      </c>
      <c r="D222" s="25" t="s">
        <v>169</v>
      </c>
      <c r="E222" s="32"/>
      <c r="F222" s="56"/>
    </row>
    <row r="223" spans="1:6" x14ac:dyDescent="0.25">
      <c r="A223" s="17"/>
      <c r="B223" s="17"/>
      <c r="C223" s="21" t="s">
        <v>170</v>
      </c>
      <c r="D223" s="25" t="s">
        <v>171</v>
      </c>
      <c r="E223" s="32">
        <v>197650</v>
      </c>
      <c r="F223" s="56">
        <v>197650</v>
      </c>
    </row>
    <row r="224" spans="1:6" x14ac:dyDescent="0.25">
      <c r="A224" s="17"/>
      <c r="B224" s="17"/>
      <c r="C224" s="21" t="s">
        <v>172</v>
      </c>
      <c r="D224" s="25" t="s">
        <v>173</v>
      </c>
      <c r="E224" s="32"/>
      <c r="F224" s="56"/>
    </row>
    <row r="225" spans="1:6" ht="24" x14ac:dyDescent="0.25">
      <c r="A225" s="17"/>
      <c r="B225" s="17"/>
      <c r="C225" s="21" t="s">
        <v>174</v>
      </c>
      <c r="D225" s="25" t="s">
        <v>175</v>
      </c>
      <c r="E225" s="32">
        <v>13235.32</v>
      </c>
      <c r="F225" s="56">
        <v>-6557.02</v>
      </c>
    </row>
    <row r="226" spans="1:6" x14ac:dyDescent="0.25">
      <c r="A226" s="17"/>
      <c r="B226" s="17" t="s">
        <v>176</v>
      </c>
      <c r="C226" s="17"/>
      <c r="D226" s="43" t="s">
        <v>209</v>
      </c>
      <c r="E226" s="57">
        <f>+E228+E227</f>
        <v>39472</v>
      </c>
      <c r="F226" s="60">
        <f>+F228+F227</f>
        <v>0</v>
      </c>
    </row>
    <row r="227" spans="1:6" x14ac:dyDescent="0.25">
      <c r="A227" s="17"/>
      <c r="B227" s="17"/>
      <c r="C227" s="21" t="s">
        <v>177</v>
      </c>
      <c r="D227" s="25" t="s">
        <v>178</v>
      </c>
      <c r="E227" s="32"/>
      <c r="F227" s="56"/>
    </row>
    <row r="228" spans="1:6" x14ac:dyDescent="0.25">
      <c r="A228" s="17"/>
      <c r="B228" s="17"/>
      <c r="C228" s="21" t="s">
        <v>281</v>
      </c>
      <c r="D228" s="25" t="s">
        <v>282</v>
      </c>
      <c r="E228" s="32">
        <v>39472</v>
      </c>
      <c r="F228" s="56"/>
    </row>
    <row r="229" spans="1:6" x14ac:dyDescent="0.25">
      <c r="A229" s="17"/>
      <c r="B229" s="17" t="s">
        <v>179</v>
      </c>
      <c r="C229" s="17"/>
      <c r="D229" s="43" t="s">
        <v>210</v>
      </c>
      <c r="E229" s="57">
        <f>+E231+E230</f>
        <v>268671.48</v>
      </c>
      <c r="F229" s="60">
        <f>+F231+F230</f>
        <v>0</v>
      </c>
    </row>
    <row r="230" spans="1:6" x14ac:dyDescent="0.25">
      <c r="A230" s="17"/>
      <c r="B230" s="17"/>
      <c r="C230" s="21" t="s">
        <v>180</v>
      </c>
      <c r="D230" s="25" t="s">
        <v>181</v>
      </c>
      <c r="E230" s="32">
        <v>268671.48</v>
      </c>
      <c r="F230" s="56"/>
    </row>
    <row r="231" spans="1:6" x14ac:dyDescent="0.25">
      <c r="A231" s="17"/>
      <c r="B231" s="17"/>
      <c r="C231" s="21" t="s">
        <v>283</v>
      </c>
      <c r="D231" s="25" t="s">
        <v>284</v>
      </c>
      <c r="E231" s="30"/>
      <c r="F231" s="8"/>
    </row>
    <row r="232" spans="1:6" ht="25.5" x14ac:dyDescent="0.25">
      <c r="A232" s="17"/>
      <c r="B232" s="17" t="s">
        <v>186</v>
      </c>
      <c r="C232" s="17"/>
      <c r="D232" s="43" t="s">
        <v>211</v>
      </c>
      <c r="E232" s="57">
        <f>+E238+E235+E234+E233</f>
        <v>624467</v>
      </c>
      <c r="F232" s="60">
        <f>+F238+F234</f>
        <v>622851.19999999995</v>
      </c>
    </row>
    <row r="233" spans="1:6" x14ac:dyDescent="0.25">
      <c r="A233" s="17"/>
      <c r="B233" s="17"/>
      <c r="C233" s="21" t="s">
        <v>285</v>
      </c>
      <c r="D233" s="25" t="s">
        <v>286</v>
      </c>
      <c r="E233" s="64">
        <v>40</v>
      </c>
      <c r="F233" s="56"/>
    </row>
    <row r="234" spans="1:6" ht="24" x14ac:dyDescent="0.25">
      <c r="A234" s="17"/>
      <c r="B234" s="17"/>
      <c r="C234" s="21" t="s">
        <v>287</v>
      </c>
      <c r="D234" s="25" t="s">
        <v>288</v>
      </c>
      <c r="E234" s="32">
        <v>582183</v>
      </c>
      <c r="F234" s="56">
        <v>580607.19999999995</v>
      </c>
    </row>
    <row r="235" spans="1:6" ht="24" x14ac:dyDescent="0.25">
      <c r="A235" s="17"/>
      <c r="B235" s="17"/>
      <c r="C235" s="21" t="s">
        <v>289</v>
      </c>
      <c r="D235" s="25" t="s">
        <v>290</v>
      </c>
      <c r="E235" s="32"/>
      <c r="F235" s="56"/>
    </row>
    <row r="236" spans="1:6" ht="24" x14ac:dyDescent="0.25">
      <c r="A236" s="17"/>
      <c r="B236" s="17"/>
      <c r="C236" s="21" t="s">
        <v>291</v>
      </c>
      <c r="D236" s="25" t="s">
        <v>292</v>
      </c>
      <c r="E236" s="32"/>
      <c r="F236" s="56"/>
    </row>
    <row r="237" spans="1:6" x14ac:dyDescent="0.25">
      <c r="A237" s="17"/>
      <c r="B237" s="17"/>
      <c r="C237" s="21" t="s">
        <v>187</v>
      </c>
      <c r="D237" s="25" t="s">
        <v>188</v>
      </c>
      <c r="E237" s="32"/>
      <c r="F237" s="56"/>
    </row>
    <row r="238" spans="1:6" x14ac:dyDescent="0.25">
      <c r="A238" s="17"/>
      <c r="B238" s="17"/>
      <c r="C238" s="21" t="s">
        <v>293</v>
      </c>
      <c r="D238" s="25" t="s">
        <v>294</v>
      </c>
      <c r="E238" s="32">
        <v>42244</v>
      </c>
      <c r="F238" s="56">
        <v>42244</v>
      </c>
    </row>
    <row r="239" spans="1:6" x14ac:dyDescent="0.25">
      <c r="A239" s="17"/>
      <c r="B239" s="17" t="s">
        <v>299</v>
      </c>
      <c r="C239" s="17"/>
      <c r="D239" s="43" t="s">
        <v>308</v>
      </c>
      <c r="E239" s="57">
        <f>+E241+E240</f>
        <v>0</v>
      </c>
      <c r="F239" s="60">
        <f>+F241+F240</f>
        <v>0</v>
      </c>
    </row>
    <row r="240" spans="1:6" x14ac:dyDescent="0.25">
      <c r="A240" s="17"/>
      <c r="B240" s="17"/>
      <c r="C240" s="21" t="s">
        <v>295</v>
      </c>
      <c r="D240" s="25" t="s">
        <v>296</v>
      </c>
      <c r="E240" s="30"/>
      <c r="F240" s="10"/>
    </row>
    <row r="241" spans="1:6" x14ac:dyDescent="0.25">
      <c r="A241" s="17"/>
      <c r="B241" s="17"/>
      <c r="C241" s="21" t="s">
        <v>297</v>
      </c>
      <c r="D241" s="25" t="s">
        <v>298</v>
      </c>
      <c r="E241" s="30"/>
      <c r="F241" s="8"/>
    </row>
    <row r="242" spans="1:6" x14ac:dyDescent="0.25">
      <c r="A242" s="15">
        <v>2.7</v>
      </c>
      <c r="B242" s="20"/>
      <c r="C242" s="22"/>
      <c r="D242" s="36" t="s">
        <v>322</v>
      </c>
      <c r="E242" s="37">
        <f>+E243</f>
        <v>0</v>
      </c>
      <c r="F242" s="38">
        <f>+F243</f>
        <v>0</v>
      </c>
    </row>
    <row r="243" spans="1:6" x14ac:dyDescent="0.25">
      <c r="A243" s="17"/>
      <c r="B243" s="17" t="s">
        <v>302</v>
      </c>
      <c r="C243" s="17"/>
      <c r="D243" s="43" t="s">
        <v>309</v>
      </c>
      <c r="E243" s="31">
        <f>+E244</f>
        <v>0</v>
      </c>
      <c r="F243" s="7">
        <f>+F244</f>
        <v>0</v>
      </c>
    </row>
    <row r="244" spans="1:6" ht="15.75" thickBot="1" x14ac:dyDescent="0.3">
      <c r="A244" s="19"/>
      <c r="B244" s="19"/>
      <c r="C244" s="23" t="s">
        <v>300</v>
      </c>
      <c r="D244" s="28" t="s">
        <v>301</v>
      </c>
      <c r="E244" s="33"/>
      <c r="F244" s="12"/>
    </row>
    <row r="245" spans="1:6" ht="17.25" thickBot="1" x14ac:dyDescent="0.3">
      <c r="A245" s="58"/>
      <c r="B245" s="59"/>
      <c r="C245" s="59"/>
      <c r="D245" s="13" t="s">
        <v>310</v>
      </c>
      <c r="E245" s="41">
        <f>+E242+E220+E168+E125+E109+E91+E63+E30+E13</f>
        <v>406636351.16999996</v>
      </c>
      <c r="F245" s="42">
        <f>+F242+F220+F168+F125+F109+F91+F63+F30+F13</f>
        <v>217212936.07999998</v>
      </c>
    </row>
    <row r="248" spans="1:6" x14ac:dyDescent="0.25">
      <c r="A248" s="46"/>
      <c r="B248" s="45" t="s">
        <v>311</v>
      </c>
      <c r="C248" s="46"/>
      <c r="D248" s="45" t="s">
        <v>312</v>
      </c>
      <c r="E248" s="69" t="s">
        <v>313</v>
      </c>
      <c r="F248" s="74"/>
    </row>
    <row r="249" spans="1:6" x14ac:dyDescent="0.25">
      <c r="A249" s="44"/>
      <c r="B249" s="45" t="s">
        <v>314</v>
      </c>
      <c r="C249" s="44"/>
      <c r="D249" s="45" t="s">
        <v>315</v>
      </c>
      <c r="E249" s="69" t="s">
        <v>316</v>
      </c>
      <c r="F249" s="74"/>
    </row>
    <row r="250" spans="1:6" x14ac:dyDescent="0.25">
      <c r="A250" s="44"/>
      <c r="B250" s="45" t="s">
        <v>317</v>
      </c>
      <c r="C250" s="44"/>
      <c r="D250" s="45" t="s">
        <v>318</v>
      </c>
      <c r="E250" s="69" t="s">
        <v>323</v>
      </c>
      <c r="F250" s="70"/>
    </row>
    <row r="251" spans="1:6" x14ac:dyDescent="0.25">
      <c r="A251" s="44"/>
      <c r="B251" s="44"/>
      <c r="C251" s="44"/>
      <c r="D251" s="44"/>
      <c r="E251" s="45"/>
    </row>
    <row r="252" spans="1:6" ht="39.75" customHeight="1" x14ac:dyDescent="0.25">
      <c r="A252" s="46"/>
      <c r="B252" s="45"/>
      <c r="C252" s="46"/>
      <c r="D252" s="46"/>
      <c r="E252" s="45"/>
      <c r="F252" s="46"/>
    </row>
    <row r="253" spans="1:6" x14ac:dyDescent="0.25">
      <c r="A253" s="44"/>
      <c r="B253" s="45"/>
      <c r="C253" s="44"/>
      <c r="D253" s="44"/>
      <c r="E253" s="45"/>
      <c r="F253" s="44"/>
    </row>
    <row r="254" spans="1:6" x14ac:dyDescent="0.25">
      <c r="A254" s="44"/>
      <c r="B254" s="45"/>
      <c r="C254" s="44"/>
      <c r="D254" s="44"/>
      <c r="E254" s="45"/>
      <c r="F254" s="44"/>
    </row>
  </sheetData>
  <mergeCells count="9">
    <mergeCell ref="E250:F250"/>
    <mergeCell ref="A10:F10"/>
    <mergeCell ref="A6:F6"/>
    <mergeCell ref="A7:F7"/>
    <mergeCell ref="A4:F4"/>
    <mergeCell ref="A8:F8"/>
    <mergeCell ref="A9:F9"/>
    <mergeCell ref="E248:F248"/>
    <mergeCell ref="E249:F249"/>
  </mergeCells>
  <pageMargins left="0.11811023622047245" right="0.11811023622047245" top="0.35433070866141736" bottom="0.35433070866141736" header="0.31496062992125984" footer="0.31496062992125984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bibiana_segura</dc:creator>
  <cp:lastModifiedBy>bibiana_segura</cp:lastModifiedBy>
  <cp:lastPrinted>2017-11-08T15:09:14Z</cp:lastPrinted>
  <dcterms:created xsi:type="dcterms:W3CDTF">2017-09-05T12:26:40Z</dcterms:created>
  <dcterms:modified xsi:type="dcterms:W3CDTF">2017-12-11T14:12:41Z</dcterms:modified>
</cp:coreProperties>
</file>