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bookViews>
    <workbookView xWindow="0" yWindow="0" windowWidth="24000" windowHeight="9735" firstSheet="18" activeTab="21"/>
  </bookViews>
  <sheets>
    <sheet name="Departamento Militar" sheetId="3" r:id="rId1"/>
    <sheet name="Juridica" sheetId="2" r:id="rId2"/>
    <sheet name="POA OAI 2018" sheetId="4" r:id="rId3"/>
    <sheet name="Comunicaciones" sheetId="5" r:id="rId4"/>
    <sheet name="POA-Tecnologia-2018" sheetId="6" r:id="rId5"/>
    <sheet name="Prog. 01 POA 2018 DPD." sheetId="7" r:id="rId6"/>
    <sheet name="Relaciones Internacionales" sheetId="8" r:id="rId7"/>
    <sheet name="POA RRHH 2018" sheetId="9" r:id="rId8"/>
    <sheet name="Asuntos Internos" sheetId="10" r:id="rId9"/>
    <sheet name="Correspondecia" sheetId="11" r:id="rId10"/>
    <sheet name="Rev de Edificaciones" sheetId="12" r:id="rId11"/>
    <sheet name="Archivo Central" sheetId="13" r:id="rId12"/>
    <sheet name="Deporte" sheetId="14" r:id="rId13"/>
    <sheet name="Protocolo" sheetId="15" r:id="rId14"/>
    <sheet name="POA 2018 DGE" sheetId="16" r:id="rId15"/>
    <sheet name="DGT-CONDENSADO" sheetId="17" r:id="rId16"/>
    <sheet name="Higiene y Seguridad" sheetId="18" r:id="rId17"/>
    <sheet name="CNS" sheetId="19" r:id="rId18"/>
    <sheet name="Trabajo Infantil 2018" sheetId="20" r:id="rId19"/>
    <sheet name="Infotep" sheetId="21" r:id="rId20"/>
    <sheet name="CNSS" sheetId="22" r:id="rId21"/>
    <sheet name="POA 2018 Prog. 13" sheetId="2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7">CNS!$A$1:$S$40</definedName>
    <definedName name="_xlnm.Print_Area" localSheetId="3">Comunicaciones!$B$1:$T$60</definedName>
    <definedName name="_xlnm.Print_Area" localSheetId="0">'Departamento Militar'!$A$1:$S$122</definedName>
    <definedName name="_xlnm.Print_Area" localSheetId="14">'POA 2018 DGE'!$A$1:$S$100</definedName>
    <definedName name="_xlnm.Print_Area" localSheetId="7">'POA RRHH 2018'!$A$1:$Q$59</definedName>
    <definedName name="_xlnm.Print_Titles" localSheetId="8">'Asuntos Internos'!$1:$12</definedName>
    <definedName name="_xlnm.Print_Titles" localSheetId="1">Juridica!$49:$50</definedName>
    <definedName name="_xlnm.Print_Titles" localSheetId="7">'POA RRHH 2018'!$1:$9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4" i="23" l="1"/>
  <c r="P93" i="23"/>
  <c r="P92" i="23" s="1"/>
  <c r="P91" i="23"/>
  <c r="P90" i="23"/>
  <c r="P89" i="23"/>
  <c r="P88" i="23"/>
  <c r="P84" i="23"/>
  <c r="P83" i="23" s="1"/>
  <c r="P80" i="23"/>
  <c r="P79" i="23"/>
  <c r="P78" i="23"/>
  <c r="P68" i="23"/>
  <c r="P67" i="23"/>
  <c r="P66" i="23"/>
  <c r="P63" i="23"/>
  <c r="P61" i="23" s="1"/>
  <c r="P62" i="23"/>
  <c r="P60" i="23"/>
  <c r="P59" i="23"/>
  <c r="P58" i="23"/>
  <c r="P57" i="23"/>
  <c r="P56" i="23"/>
  <c r="P53" i="23"/>
  <c r="P52" i="23"/>
  <c r="P51" i="23"/>
  <c r="P50" i="23"/>
  <c r="P49" i="23"/>
  <c r="P37" i="23"/>
  <c r="P36" i="23"/>
  <c r="P31" i="23"/>
  <c r="P30" i="23"/>
  <c r="P21" i="23"/>
  <c r="P61" i="20"/>
  <c r="P60" i="20"/>
  <c r="P59" i="20"/>
  <c r="P58" i="20"/>
  <c r="P57" i="20"/>
  <c r="P56" i="20"/>
  <c r="P55" i="20"/>
  <c r="P54" i="20"/>
  <c r="P53" i="20"/>
  <c r="P52" i="20"/>
  <c r="P51" i="20"/>
  <c r="P50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4" i="20"/>
  <c r="P33" i="20"/>
  <c r="P32" i="20"/>
  <c r="P31" i="20"/>
  <c r="P29" i="20"/>
  <c r="P28" i="20"/>
  <c r="P27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62" i="20" l="1"/>
  <c r="P47" i="23"/>
  <c r="P14" i="23"/>
  <c r="P54" i="23"/>
  <c r="P64" i="23"/>
  <c r="P77" i="23"/>
  <c r="P87" i="23"/>
  <c r="O42" i="18"/>
  <c r="N42" i="18"/>
  <c r="M42" i="18"/>
  <c r="L42" i="18"/>
  <c r="K42" i="18"/>
  <c r="J42" i="18"/>
  <c r="I42" i="18"/>
  <c r="H42" i="18"/>
  <c r="G42" i="18"/>
  <c r="F42" i="18"/>
  <c r="E42" i="18"/>
  <c r="O41" i="18"/>
  <c r="N41" i="18"/>
  <c r="M41" i="18"/>
  <c r="L41" i="18"/>
  <c r="K41" i="18"/>
  <c r="J41" i="18"/>
  <c r="I41" i="18"/>
  <c r="H41" i="18"/>
  <c r="G41" i="18"/>
  <c r="F41" i="18"/>
  <c r="E41" i="18"/>
  <c r="O39" i="18"/>
  <c r="N39" i="18"/>
  <c r="M39" i="18"/>
  <c r="L39" i="18"/>
  <c r="K39" i="18"/>
  <c r="J39" i="18"/>
  <c r="I39" i="18"/>
  <c r="H39" i="18"/>
  <c r="G39" i="18"/>
  <c r="F39" i="18"/>
  <c r="E39" i="18"/>
  <c r="O38" i="18"/>
  <c r="N38" i="18"/>
  <c r="M38" i="18"/>
  <c r="L38" i="18"/>
  <c r="K38" i="18"/>
  <c r="J38" i="18"/>
  <c r="I38" i="18"/>
  <c r="H38" i="18"/>
  <c r="G38" i="18"/>
  <c r="F38" i="18"/>
  <c r="E38" i="18"/>
  <c r="L33" i="18"/>
  <c r="J33" i="18"/>
  <c r="H33" i="18"/>
  <c r="N31" i="18"/>
  <c r="M31" i="18"/>
  <c r="L31" i="18"/>
  <c r="J31" i="18"/>
  <c r="I31" i="18"/>
  <c r="H31" i="18"/>
  <c r="L30" i="18"/>
  <c r="J30" i="18"/>
  <c r="H30" i="18"/>
  <c r="M29" i="18"/>
  <c r="L29" i="18"/>
  <c r="J29" i="18"/>
  <c r="I29" i="18"/>
  <c r="H29" i="18"/>
  <c r="L22" i="18"/>
  <c r="J22" i="18"/>
  <c r="H22" i="18"/>
  <c r="H20" i="18"/>
  <c r="D17" i="18"/>
  <c r="P135" i="17"/>
  <c r="P134" i="17"/>
  <c r="P132" i="17"/>
  <c r="P94" i="17"/>
  <c r="P93" i="17"/>
  <c r="P82" i="17"/>
  <c r="P95" i="23" l="1"/>
  <c r="P26" i="15"/>
  <c r="P25" i="15"/>
  <c r="P24" i="15"/>
  <c r="P23" i="15"/>
  <c r="P21" i="15"/>
  <c r="P19" i="15"/>
  <c r="P18" i="15"/>
  <c r="P17" i="15"/>
  <c r="P16" i="15"/>
  <c r="P15" i="15"/>
  <c r="P14" i="15"/>
  <c r="P12" i="15"/>
  <c r="P11" i="15" s="1"/>
  <c r="P20" i="14"/>
  <c r="P19" i="14"/>
  <c r="P18" i="14"/>
  <c r="P15" i="14"/>
  <c r="P14" i="14"/>
  <c r="P13" i="14"/>
  <c r="P12" i="14"/>
  <c r="P11" i="14"/>
  <c r="P31" i="13"/>
  <c r="P30" i="13"/>
  <c r="P27" i="13"/>
  <c r="P26" i="13"/>
  <c r="P24" i="13"/>
  <c r="C24" i="13"/>
  <c r="P23" i="13"/>
  <c r="P20" i="13"/>
  <c r="P17" i="13"/>
  <c r="P15" i="13"/>
  <c r="P13" i="13"/>
  <c r="P24" i="12"/>
  <c r="P23" i="12"/>
  <c r="P21" i="12"/>
  <c r="P20" i="12"/>
  <c r="P16" i="12"/>
  <c r="P13" i="12"/>
  <c r="P12" i="12"/>
  <c r="P10" i="12"/>
  <c r="P23" i="11"/>
  <c r="P22" i="11"/>
  <c r="P16" i="11"/>
  <c r="P14" i="11"/>
  <c r="P12" i="11"/>
  <c r="P11" i="11"/>
  <c r="P59" i="9"/>
  <c r="P23" i="8"/>
  <c r="P22" i="8"/>
  <c r="P21" i="8" s="1"/>
  <c r="P20" i="8"/>
  <c r="P19" i="8"/>
  <c r="P15" i="8"/>
  <c r="P14" i="8"/>
  <c r="P13" i="8"/>
  <c r="P12" i="8"/>
  <c r="P11" i="8"/>
  <c r="P90" i="7"/>
  <c r="P65" i="7"/>
  <c r="P62" i="7"/>
  <c r="P61" i="7"/>
  <c r="P60" i="7"/>
  <c r="P56" i="7"/>
  <c r="P55" i="7"/>
  <c r="P54" i="7"/>
  <c r="P53" i="7"/>
  <c r="P51" i="7"/>
  <c r="P50" i="7"/>
  <c r="P49" i="7"/>
  <c r="P48" i="7"/>
  <c r="P45" i="7"/>
  <c r="P44" i="7"/>
  <c r="P43" i="7"/>
  <c r="P40" i="7"/>
  <c r="P39" i="7"/>
  <c r="P38" i="7"/>
  <c r="P36" i="7"/>
  <c r="P35" i="7"/>
  <c r="P34" i="7"/>
  <c r="P32" i="7"/>
  <c r="P31" i="7"/>
  <c r="P30" i="7"/>
  <c r="P29" i="7"/>
  <c r="P26" i="7"/>
  <c r="P23" i="7"/>
  <c r="P22" i="7"/>
  <c r="P20" i="7"/>
  <c r="P19" i="7"/>
  <c r="P18" i="7"/>
  <c r="P17" i="7"/>
  <c r="P15" i="7"/>
  <c r="P95" i="7" s="1"/>
  <c r="P47" i="6" l="1"/>
  <c r="P65" i="6" s="1"/>
  <c r="P32" i="6"/>
  <c r="P23" i="6"/>
  <c r="P11" i="6"/>
  <c r="Q14" i="5" l="1"/>
  <c r="Q13" i="5"/>
  <c r="P31" i="4" l="1"/>
  <c r="P26" i="4"/>
  <c r="P18" i="4" s="1"/>
  <c r="P16" i="4"/>
  <c r="P14" i="4" s="1"/>
  <c r="P12" i="4"/>
  <c r="P64" i="3"/>
  <c r="P63" i="3"/>
  <c r="P60" i="3"/>
  <c r="P55" i="3"/>
  <c r="P51" i="3"/>
  <c r="P50" i="3"/>
  <c r="P23" i="3"/>
  <c r="P16" i="3"/>
  <c r="P10" i="3" s="1"/>
  <c r="P9" i="3"/>
  <c r="P77" i="2"/>
  <c r="P72" i="2"/>
  <c r="P71" i="2"/>
  <c r="P70" i="2" s="1"/>
  <c r="P69" i="2"/>
  <c r="P68" i="2"/>
  <c r="P67" i="2"/>
  <c r="P66" i="2"/>
  <c r="P65" i="2"/>
  <c r="P64" i="2"/>
  <c r="P63" i="2"/>
  <c r="P62" i="2"/>
  <c r="P61" i="2"/>
  <c r="P60" i="2" s="1"/>
  <c r="P59" i="2"/>
  <c r="P56" i="2"/>
  <c r="P54" i="2"/>
  <c r="P53" i="2"/>
  <c r="P52" i="2"/>
  <c r="P51" i="2" s="1"/>
  <c r="P79" i="2" s="1"/>
  <c r="P23" i="2"/>
  <c r="P16" i="2"/>
  <c r="P10" i="2"/>
  <c r="P9" i="2"/>
</calcChain>
</file>

<file path=xl/sharedStrings.xml><?xml version="1.0" encoding="utf-8"?>
<sst xmlns="http://schemas.openxmlformats.org/spreadsheetml/2006/main" count="4880" uniqueCount="3003">
  <si>
    <t>Ministerio de Trabajo</t>
  </si>
  <si>
    <t>Programa 001</t>
  </si>
  <si>
    <t>Consulturía Jurídica</t>
  </si>
  <si>
    <t xml:space="preserve"> Plan Operativo Anual 2012</t>
  </si>
  <si>
    <t>Productos/Actividades/Acciones</t>
  </si>
  <si>
    <t>Indicadores (Formula)</t>
  </si>
  <si>
    <t>Meta</t>
  </si>
  <si>
    <t>1er Trimestre</t>
  </si>
  <si>
    <t>2do Trimestre</t>
  </si>
  <si>
    <t>3er Trimestre</t>
  </si>
  <si>
    <t>4to Trimestre</t>
  </si>
  <si>
    <t>Presupuesto RD$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</si>
  <si>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</si>
  <si>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</si>
  <si>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</si>
  <si>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</si>
  <si>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</si>
  <si>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</si>
  <si>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</si>
  <si>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</si>
  <si>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</si>
  <si>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</si>
  <si>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</si>
  <si>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</si>
  <si>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</si>
  <si>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F-100</t>
  </si>
  <si>
    <t>Credito Ex.</t>
  </si>
  <si>
    <t>Donaciones</t>
  </si>
  <si>
    <t>1. Ministerio de Trabajo cumpliendo la normativa legal</t>
  </si>
  <si>
    <t>No. de acciones legales contra el Ministerio en año n / No. de acciones legales contra el Ministerio en año n-1</t>
  </si>
  <si>
    <t>Juridica</t>
  </si>
  <si>
    <t>1.1 Personal del MT cumpliendo las normas institucionales</t>
  </si>
  <si>
    <t>No. de personas amonestados / No. Total de empleados.</t>
  </si>
  <si>
    <t>1.1.1 Realizar Consultas de Orientación Normativas Legales.</t>
  </si>
  <si>
    <t>No. de consultas ejecutadas / No. de consultas programadas</t>
  </si>
  <si>
    <t>20 consultas</t>
  </si>
  <si>
    <t>x</t>
  </si>
  <si>
    <t>1.1.2 Realizar Jornadas de concientización Normas Públicas</t>
  </si>
  <si>
    <t>No. de servidores del ministerio concientizados / No. de servidores del ministerio programados</t>
  </si>
  <si>
    <t>100 servidores</t>
  </si>
  <si>
    <t xml:space="preserve">1.2 Emitir opiniones juridicas. </t>
  </si>
  <si>
    <t>No. de opiniones emitidas / No. de opiniones programadas</t>
  </si>
  <si>
    <t>15 Opiniones jurídicas emitidas</t>
  </si>
  <si>
    <t>1.3 Preparación legal de Licitaciones.</t>
  </si>
  <si>
    <t>No. De licitaciones preparadas / No. de licitaciones pendientes por preparar</t>
  </si>
  <si>
    <t>3 licitaciones preparadas bajo marco legal</t>
  </si>
  <si>
    <t>1.4 Elaborar Documentos Legales
*</t>
  </si>
  <si>
    <t>No. De documentos legales elaborados / No. de documentos planificados</t>
  </si>
  <si>
    <t xml:space="preserve">2. Obligaciones y Derechos del Ministerio gestionados </t>
  </si>
  <si>
    <t>No. de eventos Institucionales atendidos / No. total de eventos Institucionales *100</t>
  </si>
  <si>
    <t>220 Eventos Atendidos</t>
  </si>
  <si>
    <t>2.1. Elaborar contratos y convenios</t>
  </si>
  <si>
    <t xml:space="preserve"> No. de solicitudes atendidas / No. total de solicitudes</t>
  </si>
  <si>
    <t>40 contratos y / o  convenios</t>
  </si>
  <si>
    <t>2.2. Notarizar contratos y convenios</t>
  </si>
  <si>
    <t>40 contratos y convenios</t>
  </si>
  <si>
    <t>2.4.Representar al MT ante losTribunales.</t>
  </si>
  <si>
    <t xml:space="preserve"> No. de audiencias asistidas / No. total de audiencias</t>
  </si>
  <si>
    <t>20 representaciones</t>
  </si>
  <si>
    <t xml:space="preserve"> 2.6. Análisis de actos de alguaciles</t>
  </si>
  <si>
    <t>No. de actos de alguacil analizados / No. total de actos de alguacil</t>
  </si>
  <si>
    <t>75 actos alguaciles analizados</t>
  </si>
  <si>
    <t>2.7. Validar poderes de beneficiarios de bonos.</t>
  </si>
  <si>
    <t>No. de poderes validados / No. total de poderes de beneficiarios</t>
  </si>
  <si>
    <t>25 validaciones de poderes</t>
  </si>
  <si>
    <t>2.8. Investigar reclamos y/o denucias.</t>
  </si>
  <si>
    <t>No. de denuncias investigados / No. Total de denuncias</t>
  </si>
  <si>
    <t>20 denuncias investigadas</t>
  </si>
  <si>
    <t>3.Procesos Jurídicos  gestionados</t>
  </si>
  <si>
    <t>No. de procesos gestionados / No. de procesos existentes</t>
  </si>
  <si>
    <t>3.1 Adquirir recursos  bibliograficos Jurídicos.</t>
  </si>
  <si>
    <t>No. de libros especializados adquiridos / No. de libros planificados a comprar</t>
  </si>
  <si>
    <t>6 libros</t>
  </si>
  <si>
    <t>3.3 Adquirir Software archivos</t>
  </si>
  <si>
    <t>No. de Softwares en año n / No. de Softwares en año n-1</t>
  </si>
  <si>
    <t>1 Software archivo adquirido</t>
  </si>
  <si>
    <t>3.4 Capacitar el personal  de juridica</t>
  </si>
  <si>
    <t>No. de personas en proceso de especializacion en año n / No. de personas en proceso de especializacion en año n -1</t>
  </si>
  <si>
    <t>5 Tecnicos especializados o en proceso</t>
  </si>
  <si>
    <t>3.5 Actualizar los registros</t>
  </si>
  <si>
    <t>No. de registros actualizados / No. total de Registros</t>
  </si>
  <si>
    <t>12 registros actualizados</t>
  </si>
  <si>
    <t>3.6 Presentar informes mensuales</t>
  </si>
  <si>
    <t>No. de informes presentados / No. total de informes programados</t>
  </si>
  <si>
    <t>12 Informes</t>
  </si>
  <si>
    <t>Plan Operativo Anual 2018</t>
  </si>
  <si>
    <t>Direccion Juridica</t>
  </si>
  <si>
    <r>
      <t xml:space="preserve">Área Estratégica: </t>
    </r>
    <r>
      <rPr>
        <sz val="16"/>
        <color indexed="8"/>
        <rFont val="Calibri"/>
        <family val="2"/>
      </rPr>
      <t xml:space="preserve">Capacidades Institucionales </t>
    </r>
  </si>
  <si>
    <r>
      <t xml:space="preserve">Objetivo Estratégico No. 12: </t>
    </r>
    <r>
      <rPr>
        <sz val="16"/>
        <color indexed="8"/>
        <rFont val="Calibri"/>
        <family val="2"/>
      </rPr>
      <t>Implementar en toda la organización un enfoque de gestión para resultados.</t>
    </r>
  </si>
  <si>
    <t>1. Ministerio de Trabajo con administración ética y cumpliendo la normativa legal</t>
  </si>
  <si>
    <t>No. De acciones legales contra el Ministerio en año n/ No. De acciones legales contra el Ministerio en año n-1</t>
  </si>
  <si>
    <t>1.1 Orientacion a Funcionarios y Servidores Públicos del MT sobre normas éticas</t>
  </si>
  <si>
    <t>No. de empleados  orientados en cumplimiento de la normativa ética  en año n</t>
  </si>
  <si>
    <t>15 Empleados</t>
  </si>
  <si>
    <t>1.2 Emitir opiniones juridicas</t>
  </si>
  <si>
    <t>No. de opiniones emitidas en año n</t>
  </si>
  <si>
    <t>35 Opiniones</t>
  </si>
  <si>
    <t>1.3 Acompañamiento en la administración de bienes y servicios institucional según LeyNo. 340-06, la Ley No.200-04 y otras de la Administración Pública.</t>
  </si>
  <si>
    <t>No. de acompañamiento realizados en año n</t>
  </si>
  <si>
    <t>3Procesos de acompañamientos</t>
  </si>
  <si>
    <t>1.3.1 Elaborar actas del Comité de compra y contrataciones.</t>
  </si>
  <si>
    <t>No. de actas elaboradas en año n</t>
  </si>
  <si>
    <t>9 actas</t>
  </si>
  <si>
    <t>1.4 Elaborar Documentos Legales</t>
  </si>
  <si>
    <t xml:space="preserve">No. De documentos legales elaborados en año n </t>
  </si>
  <si>
    <t>10 Documentos</t>
  </si>
  <si>
    <t>1.4.1 Elaborar Resoluciones institucionales</t>
  </si>
  <si>
    <t>No. de resoluciones elaborados en año n</t>
  </si>
  <si>
    <t>10 Resoluciones</t>
  </si>
  <si>
    <t>1.4.2 Revisar Regulación (Reglamentos, Proyectos de Ley, Normas, Guia, etc.</t>
  </si>
  <si>
    <t>No.  de regulaciones elaboradas en año n</t>
  </si>
  <si>
    <t>Una Regulacion</t>
  </si>
  <si>
    <t>1.5 Realizar encuentros difusión de la ética Pública</t>
  </si>
  <si>
    <t>No. De encuentros  y difusión de ética pública en año n</t>
  </si>
  <si>
    <t>6 Encuentros</t>
  </si>
  <si>
    <t xml:space="preserve">2.Soporte para el cumplimiento de  Obligaciones y ejercicio de  Derechos del M T. </t>
  </si>
  <si>
    <t xml:space="preserve">No. de acompañamiento realizados en año n </t>
  </si>
  <si>
    <t>2.1. Elaborar Contratos y Convenios</t>
  </si>
  <si>
    <t xml:space="preserve"> No. de contratos y convenios elaborados en año n</t>
  </si>
  <si>
    <t>15 contratos y convenios</t>
  </si>
  <si>
    <t>2.2. Registrar Contratos y Convenios en la Contraloría General de la República</t>
  </si>
  <si>
    <t xml:space="preserve"> No. de contratos y convenios Registrados en año n</t>
  </si>
  <si>
    <t>15 contratos y convenios registrados</t>
  </si>
  <si>
    <t>2.3. Participacion en la comision de personal (cumplimiento institucional de las leyes relativas a la función pública 41-08 y sus reglamentos,379,87-01, etc.)</t>
  </si>
  <si>
    <t xml:space="preserve"> No. de reuniones de la Comision   de personal en año n</t>
  </si>
  <si>
    <t>5 Reuniones</t>
  </si>
  <si>
    <t>2.4 Asistencia en  Litis y Controversias del Ministerio de Trabajo (MT)</t>
  </si>
  <si>
    <t>No. De Litis asistidas en año n</t>
  </si>
  <si>
    <t xml:space="preserve">5 Litis </t>
  </si>
  <si>
    <t>2.4.1 Representación de MT ante los tribunales y otras Instituciones no gubernamentales</t>
  </si>
  <si>
    <t>No. De representaciones ante los tribunales en año n</t>
  </si>
  <si>
    <t>5 Representaciones</t>
  </si>
  <si>
    <t xml:space="preserve"> 2.5 Elaborar Informes de actos de alguaciles</t>
  </si>
  <si>
    <t>No. de  informe realizados  de actos de alguaciles en año n</t>
  </si>
  <si>
    <t>30 Informes</t>
  </si>
  <si>
    <t>2.6 Acompañamientos en  reclamos y/o denuncias.</t>
  </si>
  <si>
    <t xml:space="preserve">No. De acompañamientos en  denuncias y reclamos en año n </t>
  </si>
  <si>
    <t>5 apoyos</t>
  </si>
  <si>
    <t>2.7 Elaboracion de  informes trimestrales</t>
  </si>
  <si>
    <t xml:space="preserve">No. de informes Presentados en año n </t>
  </si>
  <si>
    <t>4 Informes</t>
  </si>
  <si>
    <t>2.8 Seguimiento del Departamento Juridico al cumplimiento de normativa con Instituciones relaciondas (BID, Cooperativa del MT, AECID etc..)</t>
  </si>
  <si>
    <t>No.  de solicitud en año n.</t>
  </si>
  <si>
    <t>5 Solicitudes</t>
  </si>
  <si>
    <r>
      <t xml:space="preserve">3. Procesos Jurídicos  </t>
    </r>
    <r>
      <rPr>
        <b/>
        <sz val="11"/>
        <color indexed="8"/>
        <rFont val="Calibri"/>
        <family val="2"/>
      </rPr>
      <t>Fortalecidos</t>
    </r>
  </si>
  <si>
    <t xml:space="preserve">No. De procesos juridicos atendidas en año n/ total de procesos existentes en año n  </t>
  </si>
  <si>
    <t>3.1 Solicitar reajuste salarial</t>
  </si>
  <si>
    <t>No. de pesonas con reajuste salarial solicitado en año n</t>
  </si>
  <si>
    <t>3 personas</t>
  </si>
  <si>
    <t>3.2 Capacitar el personal de la Direccion Legal</t>
  </si>
  <si>
    <t xml:space="preserve">No. de personas capacitados en año n </t>
  </si>
  <si>
    <t>3.3.1 Capacitacion en derecho administrativo</t>
  </si>
  <si>
    <t>No. De tecnicos capacitados en año n</t>
  </si>
  <si>
    <t>3 tecnicos</t>
  </si>
  <si>
    <t>3.3 Equipamiento del Dirección Juridica</t>
  </si>
  <si>
    <t>No. De Equipos informaticos  y Mobiliario Adquirido en año n</t>
  </si>
  <si>
    <t>8 equipos</t>
  </si>
  <si>
    <t>3.3.1 Adquisición de  equipos tecnológicos</t>
  </si>
  <si>
    <t>No. De equipos informaticos o Adquiridos en año n</t>
  </si>
  <si>
    <t>5 computadoras</t>
  </si>
  <si>
    <t>3.3.2 Adquisición mobiliarios de oficina</t>
  </si>
  <si>
    <t>No. De mobiliarios de oficinas adquiridos</t>
  </si>
  <si>
    <t>3 archivos</t>
  </si>
  <si>
    <t>3.4 Organización  registros de la Direccion Legal (archivos).</t>
  </si>
  <si>
    <t>No. de registros organizados  en año n</t>
  </si>
  <si>
    <t>12 Registros</t>
  </si>
  <si>
    <t>3.5 Elaboración  de Manual de Procedimientos de la Direccion Legal.</t>
  </si>
  <si>
    <t>Manual de Procedimientos del Departamento Legal Elaborado en año n</t>
  </si>
  <si>
    <t>Un manual</t>
  </si>
  <si>
    <t>Departamento Militar</t>
  </si>
  <si>
    <r>
      <t xml:space="preserve">Área Estratégica: </t>
    </r>
    <r>
      <rPr>
        <sz val="14"/>
        <color indexed="8"/>
        <rFont val="Calibri"/>
        <family val="2"/>
      </rPr>
      <t xml:space="preserve">Capacidades Institucionales </t>
    </r>
  </si>
  <si>
    <r>
      <t xml:space="preserve">Objetivo Estratégico No. 12: </t>
    </r>
    <r>
      <rPr>
        <sz val="14"/>
        <color indexed="8"/>
        <rFont val="Calibri"/>
        <family val="2"/>
      </rPr>
      <t>Implementar en toda la organización un enfoque de gestión para resultados</t>
    </r>
  </si>
  <si>
    <t>1. Seguridad y orden público institucional garantizado.</t>
  </si>
  <si>
    <t>No. de usuarios internos y externos satisfechos en año n / No. Total de usuarios interno y externo en año n</t>
  </si>
  <si>
    <t>10,500 usuarios</t>
  </si>
  <si>
    <t>Militar</t>
  </si>
  <si>
    <t>1.1 Realizar inspecciones periódicas  de seguridad.</t>
  </si>
  <si>
    <t>No. de inspecciones realizadas en año n</t>
  </si>
  <si>
    <t>200 Inspecciones</t>
  </si>
  <si>
    <t>1.1.1 Realizar inspecciones periódicas en la SEDE Central</t>
  </si>
  <si>
    <t>No. de inspecciones realizadas en la SEDE Central en año n</t>
  </si>
  <si>
    <t>120 Inspecciones</t>
  </si>
  <si>
    <t xml:space="preserve">1.1.2 Realizar inspecciones periódicas en las RLTs que poseen militares asignados para sus seguridad </t>
  </si>
  <si>
    <t>No. de visitas de inspección realizadas en las RLTs en año n</t>
  </si>
  <si>
    <t>20 visitas</t>
  </si>
  <si>
    <r>
      <t xml:space="preserve">1.1.3 Realizar inspecciones periódicas en las RLTs que no </t>
    </r>
    <r>
      <rPr>
        <sz val="12"/>
        <color indexed="8"/>
        <rFont val="Calibri"/>
        <family val="2"/>
      </rPr>
      <t xml:space="preserve">poseen militares asignados para sus seguridad </t>
    </r>
  </si>
  <si>
    <t xml:space="preserve">No. de visitas de inspección realizadas en las RLTs en año n </t>
  </si>
  <si>
    <t>60 Inspecciones</t>
  </si>
  <si>
    <t>1.2 Organizar usuarios en las instalaciones del MT.</t>
  </si>
  <si>
    <t>No. de usuarios organizados en año n</t>
  </si>
  <si>
    <t>10,500 solicitantes</t>
  </si>
  <si>
    <t>1.2.1 Registrar solicitantes de servicios laborales</t>
  </si>
  <si>
    <t>No. Solicitantes registrados en año n</t>
  </si>
  <si>
    <t>1.2.2 Registrar visitas a autoridades del MT</t>
  </si>
  <si>
    <t>No. de visitantes registrados en año n</t>
  </si>
  <si>
    <t>45 Registros</t>
  </si>
  <si>
    <t>1.2.3 Solicitar Impresión de mas pases de acceso a diferentes niveles del MT.</t>
  </si>
  <si>
    <t>No. de pases solicitados en el año n</t>
  </si>
  <si>
    <t xml:space="preserve">400 pases </t>
  </si>
  <si>
    <t>1.2.4 Solicitar impresión carnet de asignación de parqueo</t>
  </si>
  <si>
    <t>No. de carnet de parqueo impreso</t>
  </si>
  <si>
    <t>80 Carnet</t>
  </si>
  <si>
    <t>1.3 Realizar levantamientos para las instalaciónes de Cámaras en la sede central.</t>
  </si>
  <si>
    <t>Un levantamiento de cámara realizado en año n</t>
  </si>
  <si>
    <t>1 Levantamiento</t>
  </si>
  <si>
    <t>1.3.1 Adquirir un sistema de cámaras para las sede central y la representaciones locales de trabajo.</t>
  </si>
  <si>
    <t>sistema de camaras para las sede central y RLTs adquirido en año n</t>
  </si>
  <si>
    <t>1 Sistema</t>
  </si>
  <si>
    <t>1.3.2 Solicitar sistema de cámara con circuito cerrado con televisión (CCTV) en la sede central</t>
  </si>
  <si>
    <t>Sistema de camara solicitado en año n</t>
  </si>
  <si>
    <t>Un sistema de cámara</t>
  </si>
  <si>
    <t>2. Programa de Prevención y Mitigación de Riesgos Institucional Implementado</t>
  </si>
  <si>
    <t>No. de medidas preventivas implementadas en año n /No. Total de medidas preventivas definidas en año n</t>
  </si>
  <si>
    <t>Medidas implementadas</t>
  </si>
  <si>
    <t>2.1 Elaborar Plan de prevención y de Gestión de riesgo</t>
  </si>
  <si>
    <t>Plan de prevención y de Gestión de riesgo elaborado en año n</t>
  </si>
  <si>
    <t>Un Plan</t>
  </si>
  <si>
    <t>Higiene y Seguridad/Militar</t>
  </si>
  <si>
    <t>2.1.1 Elaborar un Plan de emergencia y evacuación</t>
  </si>
  <si>
    <t>Plan de Emergencia y evacuación elaborado en año n</t>
  </si>
  <si>
    <t>Un plan</t>
  </si>
  <si>
    <t>2.1.2 Elaborar el programa de prevención de riesgos laborales</t>
  </si>
  <si>
    <t>Programa de prevención  de riesgos elaborado en año n</t>
  </si>
  <si>
    <t>Un programa</t>
  </si>
  <si>
    <t>2.1.3 Implementar el programa de prevención de riesgos laborales</t>
  </si>
  <si>
    <t>Programa de prevención  de riesgos implementado en año n</t>
  </si>
  <si>
    <t>2.1.4 Socialización del programa de prevención</t>
  </si>
  <si>
    <t>Programa de Prevencion Socializado en año n</t>
  </si>
  <si>
    <t>2.1.5 Impartir charla de orientación  de prevención de riesgos laborales</t>
  </si>
  <si>
    <t>No. de charlas impartidas en año n</t>
  </si>
  <si>
    <t>3 Charlas</t>
  </si>
  <si>
    <t>2.2 Adquisición de equipos de emergencia</t>
  </si>
  <si>
    <t>No. de equipos de emergencias adquiridos en año n</t>
  </si>
  <si>
    <t>59 equipos</t>
  </si>
  <si>
    <t>2.2.1 Adquirir un Sistema de Alarma contra incendios</t>
  </si>
  <si>
    <t>Sistema  de alarma contra incendio adquirido en año n</t>
  </si>
  <si>
    <t>Un sistema de alarma</t>
  </si>
  <si>
    <t>2.2.3 Adquisición de Extintores en la sede central y las RLTs</t>
  </si>
  <si>
    <t>No. de extintore adquiridos en año n</t>
  </si>
  <si>
    <t>58 Extintores</t>
  </si>
  <si>
    <t>2.2.4 Recargar extintores en la sede central y en la RLTs</t>
  </si>
  <si>
    <t>No. de extintores recargados en año n</t>
  </si>
  <si>
    <t xml:space="preserve">2.3 Solicitar construcción salidas de emergencia </t>
  </si>
  <si>
    <t>No. de salidas de emergencia construidas en año n</t>
  </si>
  <si>
    <t>4 salidas (en los 4 niveles)</t>
  </si>
  <si>
    <t>2.4 Realizar simulacros.</t>
  </si>
  <si>
    <t>No. de simulacros realizados en año n</t>
  </si>
  <si>
    <t>Un Simulacro</t>
  </si>
  <si>
    <t>3.Departamento Militar fortalecido</t>
  </si>
  <si>
    <t>Departamento Militar fortalecido</t>
  </si>
  <si>
    <t>Departamento fortalecido</t>
  </si>
  <si>
    <t>3.1 Asignación de personal de seguridad</t>
  </si>
  <si>
    <t>No. de personas asignadas en año n</t>
  </si>
  <si>
    <t>82 personas de seguridad</t>
  </si>
  <si>
    <t>3.1.1 Solicitar asignación de  personal de seguridad (sede central y RLTs)</t>
  </si>
  <si>
    <t>No. de personal de seguridad  asignados en año n</t>
  </si>
  <si>
    <t>3.2 Capacitación del personal de seguridad</t>
  </si>
  <si>
    <t>No. de personas capacitadas en año n</t>
  </si>
  <si>
    <t>60 personas</t>
  </si>
  <si>
    <t xml:space="preserve">3.2.1 Capacitar el personal en prevención de riesgos </t>
  </si>
  <si>
    <t>20 personas</t>
  </si>
  <si>
    <t>3.2.2 Capacitar el personal en sistema contra incendio</t>
  </si>
  <si>
    <t>3.2.3 Capacitar el personal en Relaciones humanas</t>
  </si>
  <si>
    <t>3.3 Adquisición de equipos de seguridad</t>
  </si>
  <si>
    <t>No. de equipos adquiridos en año n</t>
  </si>
  <si>
    <t>160 equipos</t>
  </si>
  <si>
    <t>3.3.1 Adquisición de chalecos reflectores</t>
  </si>
  <si>
    <t>No. de chalecos reflectores adquiridos en año n</t>
  </si>
  <si>
    <t>40 chalecos</t>
  </si>
  <si>
    <t xml:space="preserve">3.3.2 Adquirir cinturones de seguridad </t>
  </si>
  <si>
    <t>No. de cinturones de seguridad adquiridos en año n</t>
  </si>
  <si>
    <t>40 Cinturones</t>
  </si>
  <si>
    <t xml:space="preserve">3.2.2 Adquirir bastones retractiles de seguridad </t>
  </si>
  <si>
    <t xml:space="preserve">No. de bastones retractiles de seguridad adquiridos en año n </t>
  </si>
  <si>
    <t xml:space="preserve">40 Bastones de seguridad  </t>
  </si>
  <si>
    <t xml:space="preserve">3.2.2 Adquirir  porta bastones  de seguridad </t>
  </si>
  <si>
    <t>No. de portabastones adquiridos en año n</t>
  </si>
  <si>
    <t>40 porta bastones de seguridad</t>
  </si>
  <si>
    <t>3.4 Solicitar reparación de arco detector de metales</t>
  </si>
  <si>
    <t>Arco detector de metales reparado en año n</t>
  </si>
  <si>
    <t>Un arco</t>
  </si>
  <si>
    <t>3.5 Fortalecer la Logistica Operativa</t>
  </si>
  <si>
    <t>Logistica operativa fortalecida en año n</t>
  </si>
  <si>
    <t>Una logistica</t>
  </si>
  <si>
    <t>3.5.1 Adquirir materiales gastables</t>
  </si>
  <si>
    <t>No. de materiales gastables adquiridos en año n</t>
  </si>
  <si>
    <t>Materiales adquiridos</t>
  </si>
  <si>
    <t>3.5.2 Adquirir vehiculo</t>
  </si>
  <si>
    <t>vehiculos adquiridos en año n</t>
  </si>
  <si>
    <t>1 vehiculo</t>
  </si>
  <si>
    <t xml:space="preserve">3.5.3 Adquirir armario metállico de seguridad </t>
  </si>
  <si>
    <t>Un armario metálico de Seguridad adquirido en año n</t>
  </si>
  <si>
    <t>1 Armario metálico de seguridad (locker)</t>
  </si>
  <si>
    <t>198,065.25</t>
  </si>
  <si>
    <t xml:space="preserve">3.6 Elaborar Manual de Procedimiento de Seguridad </t>
  </si>
  <si>
    <t>Manual de procedimiento de seguridad elaborado en año n</t>
  </si>
  <si>
    <t xml:space="preserve">3.7 Firmar  acuerdos de cooperación </t>
  </si>
  <si>
    <t>No. de acuerdos firmados en año n</t>
  </si>
  <si>
    <t>Un acuerdo</t>
  </si>
  <si>
    <t>Oficina de Acceso a la Información Pública (OAI)</t>
  </si>
  <si>
    <r>
      <t xml:space="preserve">Objetivo Estratégico No 11: </t>
    </r>
    <r>
      <rPr>
        <sz val="14"/>
        <color indexed="8"/>
        <rFont val="Calibri"/>
        <family val="2"/>
      </rPr>
      <t>Mejorar el acceso a una información y atención laboral de calidad en todo el territorio nacional</t>
    </r>
  </si>
  <si>
    <t>1. Usuarios con servicios de  información publica y laboral  disponibles, oportunos  y de calidad</t>
  </si>
  <si>
    <t>No. de respuestas a solicitudes en año n/ No. Total de solicitudes en año n</t>
  </si>
  <si>
    <t>16,000 solicitudes</t>
  </si>
  <si>
    <t>OAI</t>
  </si>
  <si>
    <t>1.1. Coordinar la actualización de las informaciones publicas y  laborales en el Portal Institucional del Ministerio.</t>
  </si>
  <si>
    <t>No. de coordinacion de actualizaciones en año n</t>
  </si>
  <si>
    <t>24 coordinaciones</t>
  </si>
  <si>
    <t xml:space="preserve">OAI - Comité Administrador Medios Web </t>
  </si>
  <si>
    <t>1.2 Realizar de encuestas de satisfacción</t>
  </si>
  <si>
    <t>No. De encuestas de Satisfacción Realizadas en año n</t>
  </si>
  <si>
    <t xml:space="preserve"> Una Encuesta</t>
  </si>
  <si>
    <t>OAI-CAC-Tecnología-Planificacion</t>
  </si>
  <si>
    <t xml:space="preserve">1.3 Centro de Documentacion Actualizado. </t>
  </si>
  <si>
    <t>Manuales de Procedimientos revisados y actualizados en año n</t>
  </si>
  <si>
    <t>Un   manual de  Procedimientos diseñado</t>
  </si>
  <si>
    <t>CD-OAI - PLANIFICAICONOAI</t>
  </si>
  <si>
    <t>1.3.1 Actualizar manuales de Procedimientos</t>
  </si>
  <si>
    <t>Manuales de Procedimientos actualizados en año n</t>
  </si>
  <si>
    <t>CD - OAI</t>
  </si>
  <si>
    <t>1.3.2 Adquirir recursos  Bibliográficos Especializados.</t>
  </si>
  <si>
    <t>No. de documentos bibliograficos adquiridos en año n</t>
  </si>
  <si>
    <t xml:space="preserve">30 Libros, 6 Diccionarios, 6 Enciclopedias </t>
  </si>
  <si>
    <t>2. Oficina de Acceso a la Informacion publica fortalecida</t>
  </si>
  <si>
    <t xml:space="preserve"> Oficina de Acceso a la Informacion publica fortalecida</t>
  </si>
  <si>
    <t>2.1. Capacitar al Personal OAI.</t>
  </si>
  <si>
    <t xml:space="preserve">No. de Personas Capacitadas en año n </t>
  </si>
  <si>
    <r>
      <rPr>
        <sz val="12"/>
        <rFont val="Calibri"/>
        <family val="2"/>
      </rPr>
      <t>30 servidores capacitados</t>
    </r>
  </si>
  <si>
    <t>OAI - Recursos Humanos</t>
  </si>
  <si>
    <t>2.1.1 Capacitar el personal en Materia Laboral,  seguridad Social, Higiene y Seguridad Industrial, Equidad e Igualdad de Oportunidades y Trabajo Infantil.</t>
  </si>
  <si>
    <t>16 servidores capacitadas</t>
  </si>
  <si>
    <t>OAI - CAC-Recursos Humanos</t>
  </si>
  <si>
    <t>2.1.2 Capacitar  el personal en la gestion y prestacion de los servicios institucionales.</t>
  </si>
  <si>
    <t>16 servidores capacitados</t>
  </si>
  <si>
    <t>OAI - CAC- Recursos Humanos</t>
  </si>
  <si>
    <t>2.1.3 Capacitar  el personal en servicio al usuario (Ciudadan@s, gobierno abierto y transparencia)</t>
  </si>
  <si>
    <t>OAI - CAC- CD- Recursos Humanos-DIGEIG-MAP</t>
  </si>
  <si>
    <t>2.1.4 Capacitar al personal en Bibliotecología.</t>
  </si>
  <si>
    <t>3 Personas capacitadas</t>
  </si>
  <si>
    <t>OAI - CD - Recursos Humanos</t>
  </si>
  <si>
    <t>2.1.5 Capacitar al personal en Atencion a Usuarios, Relaciones Humanas e Imagen</t>
  </si>
  <si>
    <t>11 Personas capacitadas</t>
  </si>
  <si>
    <t>2.1.6 . Capacitación en Acceso a la Información y transparencia, gestión de la participación ciudadana en políticas públicas y ética en la función pública.</t>
  </si>
  <si>
    <t>3 servidores capacitados</t>
  </si>
  <si>
    <t>2.1.7 . Capacitación  e lpersonal en Derecho Laboral</t>
  </si>
  <si>
    <t>1 servidores capacitados</t>
  </si>
  <si>
    <t>2.2. Actualizar procesos y procedimientos de la OAI</t>
  </si>
  <si>
    <t>Procesos y procedimientos actualizados</t>
  </si>
  <si>
    <t xml:space="preserve">OAI - Planificacion </t>
  </si>
  <si>
    <t>2.2.1 Actualizar Manual de Organización de la OAI</t>
  </si>
  <si>
    <t>Manual de  Organización actualizado en año n</t>
  </si>
  <si>
    <t xml:space="preserve">Manual de  Organizacion actualizado </t>
  </si>
  <si>
    <t>OAI- Planificacion</t>
  </si>
  <si>
    <t xml:space="preserve">2.2.2 Actualizar los procedimientos de la OAI </t>
  </si>
  <si>
    <t>Procedimientos OAI actualizados en año n</t>
  </si>
  <si>
    <t>Procedimientos actualizado</t>
  </si>
  <si>
    <t>2.2.3 Puesta en operación de los manuales de Procedimientos y Organización</t>
  </si>
  <si>
    <t>Procedimientos y  Organización implementado en año n</t>
  </si>
  <si>
    <t>Procedimientos y  Organización implementado</t>
  </si>
  <si>
    <t>2.3 Adquirir equipos tecnologicos y de comunicación</t>
  </si>
  <si>
    <t>No. de equipos tecnologicos  y de comunicación adquiridos en año n</t>
  </si>
  <si>
    <t>6 Equipos tecnologicos (computadoras)</t>
  </si>
  <si>
    <t>OAI - CAC - Tecnologia</t>
  </si>
  <si>
    <t>3. Centro de Atencion Ciudadana equipado</t>
  </si>
  <si>
    <t>No. De equipos adquiridos en año n/ No. Total de equipos solicitados en año n</t>
  </si>
  <si>
    <t>3 equipos</t>
  </si>
  <si>
    <t>3.1 Adquirir pantalla Plana  (TV) de 32" para proyeccion flujo llamadas</t>
  </si>
  <si>
    <t>No. de equipos tecnologico adquiridos en año n</t>
  </si>
  <si>
    <t>1 equipo tecnologico (Pantalla plana grande)</t>
  </si>
  <si>
    <t>3.2 Aquirir pizarra de colcho, para colocar las estadisticas semanales, las metas establecidas y demas informaciones internas.</t>
  </si>
  <si>
    <t>No. de articulo tecnologico adquiridos en año n</t>
  </si>
  <si>
    <t>1 pizarra adquirida en año n</t>
  </si>
  <si>
    <t>OAI-CAC</t>
  </si>
  <si>
    <t xml:space="preserve">3.3 Actualizar documento de preguntas y respuestas </t>
  </si>
  <si>
    <t>No. de documentos actualizados en año n</t>
  </si>
  <si>
    <t xml:space="preserve">1 documento de preguntas y respuestas </t>
  </si>
  <si>
    <t>Dirección de Comunicaciones</t>
  </si>
  <si>
    <r>
      <t xml:space="preserve">Área Estratégica: </t>
    </r>
    <r>
      <rPr>
        <sz val="16"/>
        <color indexed="8"/>
        <rFont val="Calibri"/>
        <family val="2"/>
        <scheme val="minor"/>
      </rPr>
      <t xml:space="preserve">Capacidades Institucionales </t>
    </r>
  </si>
  <si>
    <r>
      <t xml:space="preserve">Objetivo: </t>
    </r>
    <r>
      <rPr>
        <sz val="16"/>
        <color theme="1"/>
        <rFont val="Calibri"/>
        <family val="2"/>
        <scheme val="minor"/>
      </rPr>
      <t>Implementar en toda la organización un enfoque de gestión para resultados.</t>
    </r>
  </si>
  <si>
    <t>1. Direccion de Comunicaciones fortalecida</t>
  </si>
  <si>
    <t>Direccion de Comunicaciones fortalecida</t>
  </si>
  <si>
    <t xml:space="preserve">1.1 Equipamiento de la Dirección de Comunicaciones. </t>
  </si>
  <si>
    <t>No. de Equipos existente en año n / No. de equipos existente en año n -1</t>
  </si>
  <si>
    <t>25 Equipos</t>
  </si>
  <si>
    <t>Comunicaciones</t>
  </si>
  <si>
    <t>1.1.1 Solicitar equipos informáticos</t>
  </si>
  <si>
    <t>No. de Equipos informáticos solicitados en año n</t>
  </si>
  <si>
    <t>15 Equipos (Computadoras)</t>
  </si>
  <si>
    <t>1.1.2 Solicitar  equipos de comunicación.</t>
  </si>
  <si>
    <t>No. de Equipos de comunicación adquiridos en año n</t>
  </si>
  <si>
    <t>10 Equipos</t>
  </si>
  <si>
    <t>1.1.3 Solicitar mobiliarios de oficina</t>
  </si>
  <si>
    <t>No. de mobiliarios solicitados en año n</t>
  </si>
  <si>
    <t>10 moviliarios</t>
  </si>
  <si>
    <t>1.1.4 Solicitar personal de Comunicaciones</t>
  </si>
  <si>
    <t>No. De personal solicitados en año n</t>
  </si>
  <si>
    <t>2 personas</t>
  </si>
  <si>
    <t>1.2 Elaborar propuesta de estructura organizacional del Departamento</t>
  </si>
  <si>
    <t xml:space="preserve">Propuesta de estructura elaborada en año n  </t>
  </si>
  <si>
    <t>una propuesta</t>
  </si>
  <si>
    <t xml:space="preserve">1.3 Capacitar el personal de la Direccion </t>
  </si>
  <si>
    <t>No. de capacitaciones en año n</t>
  </si>
  <si>
    <t>11 capacitaciones</t>
  </si>
  <si>
    <t xml:space="preserve">1.3.1 Capacitación en ortografia </t>
  </si>
  <si>
    <t>No. de capacitaciones  en año n</t>
  </si>
  <si>
    <t xml:space="preserve">una capacitacion </t>
  </si>
  <si>
    <t xml:space="preserve">1.3.2 Capacitación redaccion </t>
  </si>
  <si>
    <t>1.3.3Capacitación de oratoria</t>
  </si>
  <si>
    <t xml:space="preserve">1.3.4Capacitación de Diseño Grafico </t>
  </si>
  <si>
    <t xml:space="preserve">1.3.5 Capacitación de Producción de audio </t>
  </si>
  <si>
    <t>No. De Capaciones en año n</t>
  </si>
  <si>
    <t>1.3.6 Capacitación de redes sociales</t>
  </si>
  <si>
    <t>No.de Capacitaciones en año n</t>
  </si>
  <si>
    <t>1.3.7 Capacitación de relaciones interpersonales</t>
  </si>
  <si>
    <t>1.3.8 Capacitación de Multimedia</t>
  </si>
  <si>
    <t>No. De Capacitaciones en año n</t>
  </si>
  <si>
    <t xml:space="preserve">1.3.9 Capacitación InDesign </t>
  </si>
  <si>
    <t>No de Capacitaciones en año n</t>
  </si>
  <si>
    <t>1.4 Capacitación Premiere y Audition</t>
  </si>
  <si>
    <t xml:space="preserve">1.4.1 Capacitación After Effect </t>
  </si>
  <si>
    <t>No. De Capacitaciones  en año n</t>
  </si>
  <si>
    <t>1.4 Solicitar readecuacion de espacio fisico</t>
  </si>
  <si>
    <t>No. De solicitud realizada en año n</t>
  </si>
  <si>
    <t>una solicitud</t>
  </si>
  <si>
    <t>1.5 Solicitar equipos de transporte</t>
  </si>
  <si>
    <t>No. equipos de transporte solicitados en año n</t>
  </si>
  <si>
    <t>2 Equipos</t>
  </si>
  <si>
    <t>2. Imagen del  Ministerio de Trabajo  fortalecida y posicionada.</t>
  </si>
  <si>
    <t>No. De usuarios registrados en año n/ No. De usuarios registrados en año n-1</t>
  </si>
  <si>
    <t>2.1 Fortalecer la comunicación interna</t>
  </si>
  <si>
    <t xml:space="preserve"> Comunicación interna fortalecida en año n</t>
  </si>
  <si>
    <t xml:space="preserve"> Comunicación interna fortalecida</t>
  </si>
  <si>
    <t xml:space="preserve">2.1.1 Transmisión de actividades en vivo via redes sociales </t>
  </si>
  <si>
    <t>No. De transmisiones en vivo en año n</t>
  </si>
  <si>
    <t>12 transmisiones</t>
  </si>
  <si>
    <t>2.1.2 Elaborar boletín interno</t>
  </si>
  <si>
    <t>No. De Boletín interno elaborado en año n</t>
  </si>
  <si>
    <t>un boletin</t>
  </si>
  <si>
    <t>2.1.3  elaborar mural informativo</t>
  </si>
  <si>
    <t>Mural informativo elaborado en año n</t>
  </si>
  <si>
    <t>un Mural informativo</t>
  </si>
  <si>
    <t>2.2 Realizar Ruedas de Prensa</t>
  </si>
  <si>
    <t>No. de Ruedas de Prensa realizadas en año n</t>
  </si>
  <si>
    <t>12 Ruedas de prensas</t>
  </si>
  <si>
    <t>2.3 Unificar identidad institucional (Linea comunicacional)</t>
  </si>
  <si>
    <t>Identidad Institucional Unificada en año n</t>
  </si>
  <si>
    <t>Identidad Institucional Unificada</t>
  </si>
  <si>
    <t>2.3.1 Orientar a empleados del MT en Línea grafica Institucional</t>
  </si>
  <si>
    <t>No. de empleados orientados en ño n</t>
  </si>
  <si>
    <t>1000 empleados</t>
  </si>
  <si>
    <t>2.4 Promocionar los servicios de la institución en el portal web institucional</t>
  </si>
  <si>
    <t>No. De publicaciones de Servicios del MT en el portal web en año n</t>
  </si>
  <si>
    <t xml:space="preserve">12 publicaciones  </t>
  </si>
  <si>
    <t>2.5 Relanzar página web institucional.</t>
  </si>
  <si>
    <t>Página web institucional relanzada en año n</t>
  </si>
  <si>
    <t>Pagina Web relanzada</t>
  </si>
  <si>
    <t>2.6 Desarrollar aplicación movil institucional</t>
  </si>
  <si>
    <t>Aplicación movil institucional desarrollada en año n</t>
  </si>
  <si>
    <t xml:space="preserve">una aplicación </t>
  </si>
  <si>
    <t>3. Servicios del Ministerio de Trabajo divulgados ante la ciudadania</t>
  </si>
  <si>
    <t>No. De trabajadores y Empleadores informados/ No. De trabajadores y empleadores programados</t>
  </si>
  <si>
    <t>3.1 Realizar campañas de acuerdo a los ejes temáticos del Ministerio de Trabajo</t>
  </si>
  <si>
    <t>No. de campañas realizadas en año n</t>
  </si>
  <si>
    <t>7 campañas</t>
  </si>
  <si>
    <t>3.1.1 Realizar campaña sobre Erradicación del Trabajo Infantil</t>
  </si>
  <si>
    <t>una campaña</t>
  </si>
  <si>
    <t>3.1.2 Realizar campaña sobre Fomento de Empleo Digno</t>
  </si>
  <si>
    <t xml:space="preserve">3.1.3 Realizar campaña sobre Seguridad Laboral </t>
  </si>
  <si>
    <t>3.1.4 Realizar campaña sobre Igualdad de Oportunidades y no Discriminación</t>
  </si>
  <si>
    <t xml:space="preserve">3.1.5 Realizar campaña sobre Higiene y Seguridad Industrial </t>
  </si>
  <si>
    <t>3.1.6 Campaña sobre VIH/SIDA</t>
  </si>
  <si>
    <t>No. de campañas  realizadas en año n</t>
  </si>
  <si>
    <t xml:space="preserve">3.1.7 Realizar campañas  de Semana Mundial de Lactancia Materna </t>
  </si>
  <si>
    <t xml:space="preserve">3.2 Divulgación de los servicios del MT y la Normativa Laboral </t>
  </si>
  <si>
    <t>Servicios del MT y Normativa Laboral Divulgada en año n</t>
  </si>
  <si>
    <t>Servicios del MT y Normativa Laboral Divulgada</t>
  </si>
  <si>
    <t>3.2.1 Divulgar convenios ratificados</t>
  </si>
  <si>
    <t>No. De convenios divulgados en año n</t>
  </si>
  <si>
    <t>5 Convenios</t>
  </si>
  <si>
    <t>3.2.2 Realizar media tours</t>
  </si>
  <si>
    <t>No. de media tours  realizados en año n</t>
  </si>
  <si>
    <t>6 media tours</t>
  </si>
  <si>
    <t>3.2.3 Producir espacios radiales y televisivos</t>
  </si>
  <si>
    <t xml:space="preserve">No. de espacios radiales y televisivos  reproducidos en año n </t>
  </si>
  <si>
    <t xml:space="preserve">5 espacios radiales y televisivos  </t>
  </si>
  <si>
    <t xml:space="preserve">3.2.4 Elaborar spots publicitarios del Ministerio de Trabajo </t>
  </si>
  <si>
    <t>No. De Spots publicitarios elaborados en año n</t>
  </si>
  <si>
    <t>6 Spots publicitarios</t>
  </si>
  <si>
    <t xml:space="preserve">3.2.5 Realizar anuncio radial educativo del Ministerio </t>
  </si>
  <si>
    <t>No. De anuncios realizados en año n</t>
  </si>
  <si>
    <t>4 anuncios</t>
  </si>
  <si>
    <t>3.2.6 Realizar programa televisivo del MT por CERTV</t>
  </si>
  <si>
    <t>No. Programa de televisivo del MT realizados en año n</t>
  </si>
  <si>
    <t>48 programas</t>
  </si>
  <si>
    <t>3.2.7 Realizar programas radiales en centros tecnológicos comunitarios por Radio Educativa Dominicana</t>
  </si>
  <si>
    <t>No. de programas radiales realizados en año n</t>
  </si>
  <si>
    <t>3.5 Diseñar personajes animados del Ministerio de Trabajo</t>
  </si>
  <si>
    <t>No. Personajes animados del MT Diseñado en año n</t>
  </si>
  <si>
    <t xml:space="preserve">2  Personajes animados </t>
  </si>
  <si>
    <t xml:space="preserve">Plan Operativo Anual 2018 </t>
  </si>
  <si>
    <t>Dirección de Tecnología de la Información</t>
  </si>
  <si>
    <r>
      <t xml:space="preserve">Área Estratégica: </t>
    </r>
    <r>
      <rPr>
        <sz val="14"/>
        <color indexed="8"/>
        <rFont val="Calibri"/>
        <family val="2"/>
        <scheme val="minor"/>
      </rPr>
      <t xml:space="preserve">Capacidades Institucionales </t>
    </r>
  </si>
  <si>
    <r>
      <t xml:space="preserve">Objetivo Estratégico 12 : </t>
    </r>
    <r>
      <rPr>
        <sz val="14"/>
        <color theme="1"/>
        <rFont val="Calibri"/>
        <family val="2"/>
        <scheme val="minor"/>
      </rPr>
      <t>Implementar en toda la organización un enfoque de gestión para resultados</t>
    </r>
  </si>
  <si>
    <t>Metas</t>
  </si>
  <si>
    <t>Crédito Ex.</t>
  </si>
  <si>
    <t>1. Equipos informáticos y de Telefonía Actualizados</t>
  </si>
  <si>
    <t>No. de equipos Informáticos actualizados en año n/No. De equipos informaticos existentes en año n</t>
  </si>
  <si>
    <t>1.1 Adquisición de Computadoras</t>
  </si>
  <si>
    <t>No. computadoras/Laptops adquiridas en año n</t>
  </si>
  <si>
    <t>Laptop</t>
  </si>
  <si>
    <t xml:space="preserve"> </t>
  </si>
  <si>
    <t>DTI y DAF</t>
  </si>
  <si>
    <t>2 Laptop (MacBook Pro)</t>
  </si>
  <si>
    <t>1.2 Actualización de Computadoras y Equipos de Tecnología</t>
  </si>
  <si>
    <t>No. de Tarjetas de Video adquiridos en año n</t>
  </si>
  <si>
    <t>2 Tarjetas de Video (2GB)</t>
  </si>
  <si>
    <t>1.3 Adquisicion de equipos y serviciones de Comunicación y Redes</t>
  </si>
  <si>
    <t>No. de Equipos y servicios de comunicación/redes adquiridos en año n</t>
  </si>
  <si>
    <t>KVM Switch de 8 puertos con sus cables.</t>
  </si>
  <si>
    <t xml:space="preserve">Software monitoreo de servidores </t>
  </si>
  <si>
    <t xml:space="preserve">Interconexión de las oficinas RLTs y OTEs con la plataforma de TI de la sede central </t>
  </si>
  <si>
    <t>Proyecto</t>
  </si>
  <si>
    <t>Restructuración del cableado estructurado. Interconexión mediante FO de los pisos del MT y reestructuración de los IDF</t>
  </si>
  <si>
    <t xml:space="preserve">Instalación plataforma WIFI en MT </t>
  </si>
  <si>
    <t xml:space="preserve">Core Switch o Switch Central Base </t>
  </si>
  <si>
    <t>400 Renovaciones de licencias Office 365</t>
  </si>
  <si>
    <t xml:space="preserve">Servidores para creación Clúster de servidores y proyecto de virtualización MT </t>
  </si>
  <si>
    <t>2.Dirección de Tecnología de la Información fortalecida</t>
  </si>
  <si>
    <t>DTI fortalecida</t>
  </si>
  <si>
    <t>2.1  D.T.I. Dotada del Personal Necesario</t>
  </si>
  <si>
    <t>No. de personas solicitadas en año n</t>
  </si>
  <si>
    <t xml:space="preserve">Un Contratación </t>
  </si>
  <si>
    <t>2.1.1  Contratar un Desarrollador Senior</t>
  </si>
  <si>
    <t>No. de personas contratadas en año n</t>
  </si>
  <si>
    <t xml:space="preserve">Una Contratación </t>
  </si>
  <si>
    <t>DTI y RRHH</t>
  </si>
  <si>
    <t>2.2 Capacitar el personal de la DTI</t>
  </si>
  <si>
    <t xml:space="preserve">15 Personas Capacitadas </t>
  </si>
  <si>
    <t>2.2.1 Capacitar al personal en materias técnicas relacionadas con funciones que realizan</t>
  </si>
  <si>
    <t>3 Cursos Asterisk (Central Telefónica)</t>
  </si>
  <si>
    <t>3 Cursos CCNA, CCNP, CCNA Security</t>
  </si>
  <si>
    <t>3 Cursos Avanzado Windows Server 2016 y PowerShell</t>
  </si>
  <si>
    <t>3 Cursos SQL Básico y Avanzado</t>
  </si>
  <si>
    <t>3 Cursos de Seguridad informática Básico y Avanzado</t>
  </si>
  <si>
    <t xml:space="preserve">2.3 Equipamiento de la Dirección de Tecnología de la Información </t>
  </si>
  <si>
    <t>No. de herramientas adquiridas en año n</t>
  </si>
  <si>
    <t>1,571 Herramientas</t>
  </si>
  <si>
    <t>2.3.1 Adquisición de Herramientas de Trabajo</t>
  </si>
  <si>
    <t>No. de Herramientas de trabajo adquiridas en año n</t>
  </si>
  <si>
    <t>Detector de Tonos Análogo/Digital</t>
  </si>
  <si>
    <t>Network Toolkit Profesional</t>
  </si>
  <si>
    <t>2.3.2 Adquisición de Materiales</t>
  </si>
  <si>
    <t>No. de Materiales a ser Adquiridos en año n</t>
  </si>
  <si>
    <t>15 Pina Espuma</t>
  </si>
  <si>
    <t>10 Cajas de cables de redes cat.6</t>
  </si>
  <si>
    <t>500 Conectores RJ45</t>
  </si>
  <si>
    <t>500 Mini Jack 2. RJ-45 Hembra Cat.6</t>
  </si>
  <si>
    <t>10 Canaletas de 3/4  7 pies de largo con pegatina</t>
  </si>
  <si>
    <t>10 Patch cord de fibra óptica, para conectar los switch directos</t>
  </si>
  <si>
    <t>12 Materiales Gastable de Oficina</t>
  </si>
  <si>
    <t>250 Mouses Óptico</t>
  </si>
  <si>
    <t>200 Regletas de 6 entradas</t>
  </si>
  <si>
    <t>50 Memorias USB  de 64 GB</t>
  </si>
  <si>
    <t>2.3.3 Adquisición Unidad Servicio Móvil (Soporte Técnico)</t>
  </si>
  <si>
    <t>Vehículo adquirido en año n</t>
  </si>
  <si>
    <t>Unidad de servicio Móvil para Soporte Técnico MT a nivel Nacional - Vehículo Equipado con almacén, herramientas, internet y planta eléctrica</t>
  </si>
  <si>
    <t>2.3.4 Adquisición Televisor - (Reuniones TI, Monitoreo de la red MT, Monitoreo de Actividades de los diferentes depto. de TI)</t>
  </si>
  <si>
    <t>Televisor adquirido en año n</t>
  </si>
  <si>
    <t>Televisor 40 pulgadas</t>
  </si>
  <si>
    <t>3. Mejora y Evolución de la Infraestructura tecnologica</t>
  </si>
  <si>
    <t>Infraestructura tecnológica mejorada</t>
  </si>
  <si>
    <t xml:space="preserve"> Una Infraestructura tecnológica mejorada</t>
  </si>
  <si>
    <t xml:space="preserve">3.1 Adquirir Sistema de Administración de Almacenamientos (Storage) </t>
  </si>
  <si>
    <t>Sistema de Administración de Almacenamientos (Storage) adquirido en año n</t>
  </si>
  <si>
    <t xml:space="preserve">Un Sistema de Administración de Almacenamientos (Storage) </t>
  </si>
  <si>
    <t>3.2 Adquirir Dispositivo de Monitoreo Ambiental Datacenter</t>
  </si>
  <si>
    <t>Dispositivo de Monitoreo Ambiental Datacenter adquirido en año n</t>
  </si>
  <si>
    <t xml:space="preserve">Dispositivo de Monitoreo Ambiental </t>
  </si>
  <si>
    <t>3.3 Adquirir de Sistema de Climatización para MDF e IDF de Sede Central de MT.</t>
  </si>
  <si>
    <t>Sistema de Climatización para MDF e IDF de Sede Central de MT adquirido en año n</t>
  </si>
  <si>
    <t>Sistema de Climatización para MDF e IDF de Sede Central de MT.</t>
  </si>
  <si>
    <t>3.4 Consultoria en seguridad de Tenocnologia</t>
  </si>
  <si>
    <t>Consultoría en Seguridad de Tecnología realizada en año n</t>
  </si>
  <si>
    <t>Una Consultoría en Seguridad de Tecnología</t>
  </si>
  <si>
    <t>3.5 Aplicación de políticas y normas en el ámbito de seguridad de la información</t>
  </si>
  <si>
    <t>Políticas de Seguridad aplicadas en año n</t>
  </si>
  <si>
    <t>100%  Políticas de Seguridad aplicadas</t>
  </si>
  <si>
    <t xml:space="preserve">DTI </t>
  </si>
  <si>
    <t>3.6 Mantenimiento preventivo y correctivo a equipos y redes de comunicaciones. (RLTs/OTEs)</t>
  </si>
  <si>
    <t>No. de mantenimientos Preventivos (P) y Correctivo  (c) oficinas MT a nivel nacional en año n</t>
  </si>
  <si>
    <t>114 mantenimientos p y c: (5 días Región Este, 5 días Región Sur, 9 días Región Norte)</t>
  </si>
  <si>
    <t xml:space="preserve">5. Automatización y Actualización  de Sistemas de Información </t>
  </si>
  <si>
    <t xml:space="preserve">No. de Sistemas de información automatizados y actualizados / No. Total de sistemas de informacion existentes </t>
  </si>
  <si>
    <t>10 Automatización de Sistemas y actualizaciones</t>
  </si>
  <si>
    <t>5.1 Actualizar Sistema de Manejo de casos</t>
  </si>
  <si>
    <t>Sistema de manejo de casos actualizado en año n</t>
  </si>
  <si>
    <t>Umn sistema de manejo de casos actualizado</t>
  </si>
  <si>
    <t>5.2 Rediseñar la  Bolsa electronica de Empleo (Empleateya)</t>
  </si>
  <si>
    <t>BEE rediseñada en año n</t>
  </si>
  <si>
    <t>Rediseño Bolsa Electrónica de Empleo</t>
  </si>
  <si>
    <t>5.3  Automatización del Sistema de Información Laboral con enfoque inclusivo</t>
  </si>
  <si>
    <t>Sistema de Información Laboral con enfoque inclusivo automatizado en año n</t>
  </si>
  <si>
    <t>Un sistema de los Servicios de Información Laboral con enfoque inclusivo.</t>
  </si>
  <si>
    <t>5.4  Diseño del Sistema de Gestión Documental de correspondencias</t>
  </si>
  <si>
    <t>Sistema de Gestión Documental de  correspondencias diseñado en año n</t>
  </si>
  <si>
    <t xml:space="preserve"> Un Sistema de Correspondencias</t>
  </si>
  <si>
    <t>5.5 Adquirir un  Sistema de Planificación de Recursos Empresariales (ERP)</t>
  </si>
  <si>
    <t>Sistema de planificación de Recursos Empresariales adquirido en año n</t>
  </si>
  <si>
    <t>Un sistema</t>
  </si>
  <si>
    <t>5.6 Actualizar módulo Administración SIRLA</t>
  </si>
  <si>
    <t>Módulo Administración SIRLA actualizado en año n</t>
  </si>
  <si>
    <t>100% Actualización  del módulo del SIRLA</t>
  </si>
  <si>
    <t>DTI y DGT</t>
  </si>
  <si>
    <t xml:space="preserve">5.7 Actualización de la Plataforma Portal WEB </t>
  </si>
  <si>
    <t>Plataforma Portal WEB actualizada  en año n</t>
  </si>
  <si>
    <t xml:space="preserve"> 100% de plataforma del portal WEB y el de Transparencia actualizada</t>
  </si>
  <si>
    <t>DTI</t>
  </si>
  <si>
    <t>5.8  Automatización Sistema Centro de Documentación</t>
  </si>
  <si>
    <t>Sistema Centro de Documentación automatizado en año n</t>
  </si>
  <si>
    <t xml:space="preserve"> 100% Automatización del Centro de Documentación (Biblioteca)</t>
  </si>
  <si>
    <t>DTI y OAI</t>
  </si>
  <si>
    <t>5.9 APP Móvil Servicios MT</t>
  </si>
  <si>
    <t xml:space="preserve">Desarrollo APP Móvil Servicios MT </t>
  </si>
  <si>
    <t>100% Aplicación móvil de los servicios del Ministerio de Trabajo</t>
  </si>
  <si>
    <t>5.10 Actualización del Sistema de atención al usuario (SAU)</t>
  </si>
  <si>
    <t xml:space="preserve"> Sistema de atención al usuario (SAU) actualizado en año n</t>
  </si>
  <si>
    <t>100% Sistema de atención al usuario (Área de Información)</t>
  </si>
  <si>
    <t>DTI y Protocolo</t>
  </si>
  <si>
    <t xml:space="preserve">  </t>
  </si>
  <si>
    <t>Dirección de Planificación y Desarrollo</t>
  </si>
  <si>
    <r>
      <t xml:space="preserve">Objtivo Estrategico No. 12: </t>
    </r>
    <r>
      <rPr>
        <sz val="16"/>
        <color indexed="8"/>
        <rFont val="Calibri"/>
        <family val="2"/>
        <scheme val="minor"/>
      </rPr>
      <t>Implementar en todas la organización un enfoque de gestión para resultados.</t>
    </r>
  </si>
  <si>
    <t>Nombre del Indicador</t>
  </si>
  <si>
    <t>1. Direccion de Planificacion y Desarrollo fortalecida</t>
  </si>
  <si>
    <t>DPD fortalecida</t>
  </si>
  <si>
    <t>1.1 Solicitar nombramiento de personal en la DPD</t>
  </si>
  <si>
    <t>No. de personas nombradas en año n</t>
  </si>
  <si>
    <t xml:space="preserve">5 personas </t>
  </si>
  <si>
    <t>1.1.1 Solicitar personal especializado</t>
  </si>
  <si>
    <t>No. de personal especializados solicitados en año n</t>
  </si>
  <si>
    <t>4 Analistas y un Estadígrafo</t>
  </si>
  <si>
    <t>1.1.2 Solicitar personal auxiliar</t>
  </si>
  <si>
    <t>No. de personal auxiliar solicitados en año n</t>
  </si>
  <si>
    <t>1 auxiliar</t>
  </si>
  <si>
    <t>1.1.3 Asignar chofer</t>
  </si>
  <si>
    <t>Chofer asignado en año n</t>
  </si>
  <si>
    <t>1 chofer</t>
  </si>
  <si>
    <t>1.2 Capacitación del personal  de la DPD</t>
  </si>
  <si>
    <t>No. de técnicos capacitados en año n</t>
  </si>
  <si>
    <t xml:space="preserve">9 Técnicos </t>
  </si>
  <si>
    <t>1.2.1 Capacitar el personas en gestión por resultados</t>
  </si>
  <si>
    <t>1.2.2  Capacitar el personal en gestión de proyectos</t>
  </si>
  <si>
    <t>1.2.3 Capacitar el personal en Planificación Estratégica</t>
  </si>
  <si>
    <t>1.2.4 Capacitar el personal en Gestión de Mejora de Procesos y Desarrollo Organizacional</t>
  </si>
  <si>
    <t>6 Técnicos</t>
  </si>
  <si>
    <t>1.3 Equipamiento de la Dirección de Planificación y Desarrollo.</t>
  </si>
  <si>
    <t>No. de mobiliarios y equipos informáticos adquiridos  en año n</t>
  </si>
  <si>
    <t>10 computadora, 3 escritorios, una credenzas, 2 impresoras, una fotocopiadora, 3 libreros</t>
  </si>
  <si>
    <t>DPD, DTI, DAF</t>
  </si>
  <si>
    <t>1.3.1 Adquirir equipos informáticos</t>
  </si>
  <si>
    <t>No. de equipos informáticos adquiridos en año n</t>
  </si>
  <si>
    <t>10 computadoras, 2 impresoras, una fotocopiadora, un proyector, una lapto</t>
  </si>
  <si>
    <t>1.3.2.Adquirir mobiliarios de oficinas</t>
  </si>
  <si>
    <t>No. de mobiliarios adquiridos en año n</t>
  </si>
  <si>
    <t xml:space="preserve"> 3 Escritorios, una credenzas y 3 libreros, una mesa de conferencias,8 sillas secretariales  </t>
  </si>
  <si>
    <t>1.4 Solicitud de un vehículo</t>
  </si>
  <si>
    <t>Un vehículo</t>
  </si>
  <si>
    <t>DAF</t>
  </si>
  <si>
    <t xml:space="preserve">2. Planificación Estratégica Institucional Monitoreada </t>
  </si>
  <si>
    <t>Planificación Estrategica evaluada</t>
  </si>
  <si>
    <t>Una evaluación</t>
  </si>
  <si>
    <t>2.1. Realizar informe de seguimiento a la planificación Estratégica</t>
  </si>
  <si>
    <t xml:space="preserve">No. de informes realizados en año n </t>
  </si>
  <si>
    <t>Un informes</t>
  </si>
  <si>
    <r>
      <rPr>
        <b/>
        <sz val="12"/>
        <rFont val="Calibri"/>
        <family val="2"/>
        <scheme val="minor"/>
      </rPr>
      <t>2.2 Actualizar los lineamientos del PEI con los instrumentos globales de la planificación (PNPSP, PP, PEN)</t>
    </r>
    <r>
      <rPr>
        <sz val="12"/>
        <rFont val="Calibri"/>
        <family val="2"/>
        <scheme val="minor"/>
      </rPr>
      <t xml:space="preserve">
</t>
    </r>
  </si>
  <si>
    <t xml:space="preserve"> PEI alineado con los instrumentos de planificación en año n</t>
  </si>
  <si>
    <t>Una actualización</t>
  </si>
  <si>
    <t>X</t>
  </si>
  <si>
    <t>DPD-MEPyD</t>
  </si>
  <si>
    <t>2.3 Revision de Estructura Orgánica Institucional</t>
  </si>
  <si>
    <t>Estructura Orgánica Institucional revisada en año n</t>
  </si>
  <si>
    <t xml:space="preserve">Una Estructura </t>
  </si>
  <si>
    <t>DPD</t>
  </si>
  <si>
    <t xml:space="preserve">2.3.1  Analizar propuestas de las áreas Sustantivas y de Apoyo en DPD
</t>
  </si>
  <si>
    <t>No. de prepuestas de las areas enviadas en año n</t>
  </si>
  <si>
    <t xml:space="preserve">24 propuestas </t>
  </si>
  <si>
    <t>2.3.2  Revisión de la propuestas con el MAP</t>
  </si>
  <si>
    <t>No. de revision y discusión  de propuestas con el MAP en año n</t>
  </si>
  <si>
    <t>2 revisiones de propuestas</t>
  </si>
  <si>
    <t>2.3.3 Elaboración de la Resolución de la Estructura  con la DPD y Jurídica</t>
  </si>
  <si>
    <t>resolución emitida en año n</t>
  </si>
  <si>
    <t>Una resolución</t>
  </si>
  <si>
    <t>2.3.4 Remision de la Estructura Orgánica del MT al MAP</t>
  </si>
  <si>
    <t>Estructura Orgánica del MT aprobada en año n</t>
  </si>
  <si>
    <t>Una Estructura Orgánica</t>
  </si>
  <si>
    <t>2.4 Plan Operativo Anual Institucional 2019 elaborado</t>
  </si>
  <si>
    <t>POA Institucional elaborado en año n</t>
  </si>
  <si>
    <t>POA Institucional</t>
  </si>
  <si>
    <t>2.4.1 Realizar sesiones de trabajo con las  áreas de la institución.</t>
  </si>
  <si>
    <t>No. de sesiones realizadas en año n</t>
  </si>
  <si>
    <t>30 sesiones</t>
  </si>
  <si>
    <t xml:space="preserve">DPD </t>
  </si>
  <si>
    <t>2.4.2 Alinear el  POA 2019 con las áreas.</t>
  </si>
  <si>
    <t>POA 2019 alineado en año n</t>
  </si>
  <si>
    <t>POA alineado</t>
  </si>
  <si>
    <t xml:space="preserve">2.4.3 Publicar el POA 2019
</t>
  </si>
  <si>
    <t>POA publicado en año n</t>
  </si>
  <si>
    <t xml:space="preserve"> Un POA </t>
  </si>
  <si>
    <t>DPD,DC</t>
  </si>
  <si>
    <t xml:space="preserve">2.5 Presupuesto Institucional 2019 elaborado.
</t>
  </si>
  <si>
    <t>Presupuesto elaborado en año n</t>
  </si>
  <si>
    <t>Presupuesto Institucional elaborado</t>
  </si>
  <si>
    <t xml:space="preserve">2.5.1 Distribuir tope presupuestario por áreas sustantiva y de apoyo.
</t>
  </si>
  <si>
    <t>Tope presupuestario distribuido  por áreas en año n</t>
  </si>
  <si>
    <t>Tope presupuestario</t>
  </si>
  <si>
    <r>
      <rPr>
        <sz val="12"/>
        <color theme="1"/>
        <rFont val="Calibri"/>
        <family val="2"/>
        <scheme val="minor"/>
      </rPr>
      <t>2.5.2  Realizar Jornada de orientación y capacitación físico-financiera</t>
    </r>
    <r>
      <rPr>
        <b/>
        <sz val="12"/>
        <color theme="1"/>
        <rFont val="Calibri"/>
        <family val="2"/>
        <scheme val="minor"/>
      </rPr>
      <t xml:space="preserve">
</t>
    </r>
  </si>
  <si>
    <t>No. de jornadas de orientación y capacitación realizadas en año n</t>
  </si>
  <si>
    <t>30 áreas</t>
  </si>
  <si>
    <r>
      <rPr>
        <sz val="12"/>
        <color theme="1" tint="4.9989318521683403E-2"/>
        <rFont val="Calibri"/>
        <family val="2"/>
        <scheme val="minor"/>
      </rPr>
      <t>2.5.3   Realizar  acompañamiento a las áreas en la distribución presupuestaria.</t>
    </r>
    <r>
      <rPr>
        <b/>
        <sz val="12"/>
        <color theme="1" tint="4.9989318521683403E-2"/>
        <rFont val="Calibri"/>
        <family val="2"/>
        <scheme val="minor"/>
      </rPr>
      <t xml:space="preserve">
</t>
    </r>
  </si>
  <si>
    <t>No. de acompañamiento a las areas realizados en año n</t>
  </si>
  <si>
    <t>30 acompañamientos</t>
  </si>
  <si>
    <t>2. 6 Rendición de cuentas institucional</t>
  </si>
  <si>
    <t>Rendición de cuentas Institucional realizadas en año n</t>
  </si>
  <si>
    <t>Rendición de Cuentas</t>
  </si>
  <si>
    <t xml:space="preserve">DPD con todas las áreas </t>
  </si>
  <si>
    <t>2.6.1 Elaborar Memoria Institucional 2017.</t>
  </si>
  <si>
    <t>Memoria Institucional elaborada en año n</t>
  </si>
  <si>
    <t>Memoria Institucional</t>
  </si>
  <si>
    <t>2.6.1.1 Recopilación de informaciones laborales  de las áreas sustantiva y de apoyo</t>
  </si>
  <si>
    <t>Informaciones laborales recopiladas por áreas en año n</t>
  </si>
  <si>
    <t>Recopilación de informaciones laborales</t>
  </si>
  <si>
    <t>2.6.1.2 Capacitación anual de rendición de cuentas</t>
  </si>
  <si>
    <t>No. de personas capacidas en  rendición de cuentas en año n</t>
  </si>
  <si>
    <t>Ministerio de la Presidencia</t>
  </si>
  <si>
    <t>2.6.1.3 Publicación de la Memoria Institucional.</t>
  </si>
  <si>
    <t>Memoria Institucional publicada en año n</t>
  </si>
  <si>
    <t>Una publicación</t>
  </si>
  <si>
    <t>DPD-DC</t>
  </si>
  <si>
    <t>3. Procesos y procedimientos del MT actualizados</t>
  </si>
  <si>
    <t>No. de procesos y procedimientos institucional  actualizados en año n/ No. de procesos y procedimientos institucional  existentes en año n</t>
  </si>
  <si>
    <t xml:space="preserve"> procesos y procedimientos actualizados</t>
  </si>
  <si>
    <t>3.1 Actualizacion de procesos institucionales</t>
  </si>
  <si>
    <t xml:space="preserve"> Procesos institucionales Actualizados en año n</t>
  </si>
  <si>
    <t>Procesos y procedimientos elaborados</t>
  </si>
  <si>
    <t xml:space="preserve">3.1.1 Realizar levantamiento de procesos </t>
  </si>
  <si>
    <t>No. de levantamiento realizados en año n</t>
  </si>
  <si>
    <t>Un levantamiento</t>
  </si>
  <si>
    <t>3.1.2 Realizar Mapeo de procesos institucional</t>
  </si>
  <si>
    <t xml:space="preserve">Mapeo de procesos realizados en año n </t>
  </si>
  <si>
    <t xml:space="preserve"> Un Mapeo </t>
  </si>
  <si>
    <t xml:space="preserve">3.1.3 Socializar manual de procesos </t>
  </si>
  <si>
    <t xml:space="preserve">No. de talleres de socialización  impartidos en año n </t>
  </si>
  <si>
    <t xml:space="preserve">Un taller </t>
  </si>
  <si>
    <t xml:space="preserve">3.1.4 Publicar manual de  procesos  </t>
  </si>
  <si>
    <t xml:space="preserve">Manual de procesos  y procedimientos publicado en año n </t>
  </si>
  <si>
    <t>DPD- DC</t>
  </si>
  <si>
    <t>3.2 Actualizacion de procediemientos institucional</t>
  </si>
  <si>
    <t xml:space="preserve"> Procesos actualizados en año n</t>
  </si>
  <si>
    <t>3.2.1 Realizar levantamiento de procedimientos</t>
  </si>
  <si>
    <t>3.2.2 Validacion de procedimientos.</t>
  </si>
  <si>
    <t xml:space="preserve">No. de encuentros de validacion  impartidos en año n </t>
  </si>
  <si>
    <t>3.2.3 Socializacion de manual de  procedimientos</t>
  </si>
  <si>
    <t xml:space="preserve">Manual de procesos  y procedimientos socializado en año n </t>
  </si>
  <si>
    <t>3.2.4 Publicar manual de  procedimientos</t>
  </si>
  <si>
    <t xml:space="preserve">4. Modelo Marco Común de Evaluación (CAF ) implementado
</t>
  </si>
  <si>
    <t>CAF implementado</t>
  </si>
  <si>
    <t>Un modelo CAF</t>
  </si>
  <si>
    <t>4.1 Aplicación del proceso de autoevaluación anual</t>
  </si>
  <si>
    <t>Proceso de autoevaluación aplicado en año n</t>
  </si>
  <si>
    <t>Procesos aplicado</t>
  </si>
  <si>
    <t>MT-MAP</t>
  </si>
  <si>
    <t>4.2 Implementar Plan de mejora de  calidad de los servicios de la institución.</t>
  </si>
  <si>
    <t>Plan de mejora implementado en año n</t>
  </si>
  <si>
    <t>Plan Implementado</t>
  </si>
  <si>
    <t>DPD, RRHH y las demas areas del MT</t>
  </si>
  <si>
    <t xml:space="preserve">4.2.1 Elaborar piloto Empleo / Trabajo
</t>
  </si>
  <si>
    <t>Piloto de empleo y trabajo en la calidad de los servicios elaborado en año n</t>
  </si>
  <si>
    <t>2 áreas</t>
  </si>
  <si>
    <t xml:space="preserve">4.2.2 Aplicación de encuesta de los  servicios piloto de Empleo y Trabajo
</t>
  </si>
  <si>
    <t>No. de encuestas aplicadas a los servicios de empleo y trabajo en año n</t>
  </si>
  <si>
    <t>Una encuesta</t>
  </si>
  <si>
    <t>DPD- RRHH</t>
  </si>
  <si>
    <t xml:space="preserve">4.2.3 Implementar programa de mejoras continuas a los servicios piloto
</t>
  </si>
  <si>
    <t>Programa de mejora continua implementado en año n</t>
  </si>
  <si>
    <t>Programa implementado</t>
  </si>
  <si>
    <t>DPD-RRHH</t>
  </si>
  <si>
    <t>4.3 Realizar encuestas de satisfaccion de usuarios</t>
  </si>
  <si>
    <t>No de encuestas de satisfaccion de usuarios realizadas en año n</t>
  </si>
  <si>
    <t>2 Informes</t>
  </si>
  <si>
    <t xml:space="preserve">4.4 Firma de carta compromiso institucional
</t>
  </si>
  <si>
    <t>Carta compromiso firmada en año n</t>
  </si>
  <si>
    <t>Una carta</t>
  </si>
  <si>
    <t xml:space="preserve">4.4.1 Realizar Acto de firma
</t>
  </si>
  <si>
    <t>Acto de firma realizado en año n</t>
  </si>
  <si>
    <t>Un acto de firma</t>
  </si>
  <si>
    <t>5. Estadisticas Laborales disponibles, oportunas y de calidad</t>
  </si>
  <si>
    <t>Sistema Estadístico diseñado e implementado en año n</t>
  </si>
  <si>
    <t>Un Sistema</t>
  </si>
  <si>
    <t>1.1 Actualizar inventario de operaciones estaditicas</t>
  </si>
  <si>
    <t>Nuevas variables estadisticas identificadas en año n</t>
  </si>
  <si>
    <t>Variables Estadisticas</t>
  </si>
  <si>
    <t>1.2 Capacitar personal en estadística.</t>
  </si>
  <si>
    <t xml:space="preserve">No.de personas capacitadas en año n </t>
  </si>
  <si>
    <t>7 personas</t>
  </si>
  <si>
    <t>1.4 Recopilacion de informaciones estadisticas de las areas sustantivas y de apoyo</t>
  </si>
  <si>
    <t>No. De reportes recolectados en año n</t>
  </si>
  <si>
    <t>45 Reportes</t>
  </si>
  <si>
    <t>1.4 Revision de informaciones estadisticas de las areas sustantivas y de apoyo</t>
  </si>
  <si>
    <t>No. De informes revisados en año n</t>
  </si>
  <si>
    <t>1.4 Procesamiento de informaciones estadisticas de las areas sustantivas y de apoyo</t>
  </si>
  <si>
    <t>No. De reportes estadisticos Procesados en año n</t>
  </si>
  <si>
    <t>144 reportes</t>
  </si>
  <si>
    <t>1.3 Publicación Estadistica Laborales en el Portal Institucional</t>
  </si>
  <si>
    <t>No. de publicaciones realizadas en año n</t>
  </si>
  <si>
    <t>12 publicaciones</t>
  </si>
  <si>
    <t>1.4 Actualizar los Registros Administrativos</t>
  </si>
  <si>
    <t>No. De registros Administrativos Actualizados</t>
  </si>
  <si>
    <t>Registros Administrativos Actualizados</t>
  </si>
  <si>
    <t xml:space="preserve">6.  Planes, programas y Proyectos de inversión pública formulados  y gestionados </t>
  </si>
  <si>
    <t xml:space="preserve"> No. De proyectos formulado  con la MEPYD/ No. De proyectos en ejecucion</t>
  </si>
  <si>
    <t>2 informes de evaluación</t>
  </si>
  <si>
    <t>6.1 Diseñar nuevos proyectos de inversión pública</t>
  </si>
  <si>
    <t xml:space="preserve">No. de proyectos formulados en año n </t>
  </si>
  <si>
    <t>3 proyectos</t>
  </si>
  <si>
    <t>6.2 Actualizar proyectos de Inversion Publica, SNIP</t>
  </si>
  <si>
    <t>No. De  proyectos de inversion Publica actualizados en año n</t>
  </si>
  <si>
    <t>3 proyectos actualizados</t>
  </si>
  <si>
    <t>6.3 Elaborar programación física- financiera de los proyectos</t>
  </si>
  <si>
    <t xml:space="preserve">programación fisico-financiera elaborada en año n </t>
  </si>
  <si>
    <t>4 programaciones</t>
  </si>
  <si>
    <t>6.4 Elaborar los POAs de los Proyectos de Inversión Pública de la Institución</t>
  </si>
  <si>
    <t>No. De POAs de Proyectos de Inversion Publica elaborados en año n</t>
  </si>
  <si>
    <t>10 POAs de Proyectos de Inversion Publicao</t>
  </si>
  <si>
    <t>RRHH</t>
  </si>
  <si>
    <t>6.5 Actualizar el Plan Plurianual de Inversión pública de los proyectos de la Institución</t>
  </si>
  <si>
    <t>No. de actualizaciones en el PPIP en año n</t>
  </si>
  <si>
    <t>7. Cooperación internacional gestionada</t>
  </si>
  <si>
    <t>Mesa sectorial de cooperación convocada</t>
  </si>
  <si>
    <t>Una convocatoria</t>
  </si>
  <si>
    <t>7.1 Coordinar acciones con el MEPyD.</t>
  </si>
  <si>
    <t>Mesa de cooperación solicitada en año n</t>
  </si>
  <si>
    <t>Una solicitud</t>
  </si>
  <si>
    <t>MT-MEPYD</t>
  </si>
  <si>
    <t>7.2  Activar la mesa de cooperación</t>
  </si>
  <si>
    <t>Mesa de Cooperación activada en año n</t>
  </si>
  <si>
    <t>Una mesa</t>
  </si>
  <si>
    <t>7.2.1 Convocar mesa sectorial de cooperación</t>
  </si>
  <si>
    <t>No.de convocatorias realizados  en año n</t>
  </si>
  <si>
    <t>2 Convocatorias</t>
  </si>
  <si>
    <t>7.2.2  Presentar proyectos de inversión pública priorizados</t>
  </si>
  <si>
    <t>No. de propuestas de proyectos formuladas presentado en año n</t>
  </si>
  <si>
    <t>18 proyectos</t>
  </si>
  <si>
    <t>7.2.3 Redactar informes ayuda memoria de las reuniones</t>
  </si>
  <si>
    <t>No. de informes redactados en año n</t>
  </si>
  <si>
    <t xml:space="preserve">2 informes </t>
  </si>
  <si>
    <t>7.2.4 Remitir Informes de sesiones a los participantes</t>
  </si>
  <si>
    <t>No. de informes remitidos en año n</t>
  </si>
  <si>
    <t xml:space="preserve">3 informes </t>
  </si>
  <si>
    <t>7.3 Formular propuestas de cooperación internacional.</t>
  </si>
  <si>
    <t>No. de propuestas formuladas  en año n</t>
  </si>
  <si>
    <t>5 propuestas</t>
  </si>
  <si>
    <t>8.   Planes , programas y proyectos Monitoreado y evaluados</t>
  </si>
  <si>
    <t>No. de informes realizados en año n</t>
  </si>
  <si>
    <t>18 informes de evaluación</t>
  </si>
  <si>
    <t>8.1 Desarrollar herramienta de monitoreo y evaluación.</t>
  </si>
  <si>
    <t xml:space="preserve">Herramienta de monitoreo y evaluación desarrollada en año n </t>
  </si>
  <si>
    <t>Herramienta desarrollada</t>
  </si>
  <si>
    <t>8.3 Encuentros de seguimiento a Plan Operativo 2018 del MT</t>
  </si>
  <si>
    <t xml:space="preserve">No. de encuentros trimestrales realizados en año n </t>
  </si>
  <si>
    <t>4 encuentros de seguimiento</t>
  </si>
  <si>
    <t>8.4 Seguimiento a los Objetivos de Desarrollo Sostenibles (ODS)</t>
  </si>
  <si>
    <t>No. De participaciones en Comision  Nacional de seguimiento a los ODS en año n</t>
  </si>
  <si>
    <t>12 Participaciones</t>
  </si>
  <si>
    <t>8.5  Seguimiento al cumplimiento de las metas presidenciales del MT.</t>
  </si>
  <si>
    <t xml:space="preserve">No. de reuniones de seguimiento de MP realizados en año n </t>
  </si>
  <si>
    <t>6 reuniones</t>
  </si>
  <si>
    <t>8.6 Acompañamiento de evaluación por desempeño</t>
  </si>
  <si>
    <t>No. de acompañamiento a las áreas realizados en año n</t>
  </si>
  <si>
    <t>2 Acompañamientos realizados</t>
  </si>
  <si>
    <t>8.7 Elaborar informes de ejecución físico-financiera institucional</t>
  </si>
  <si>
    <t xml:space="preserve">4 Informes </t>
  </si>
  <si>
    <t>Dirección de Relaciones Internacionales</t>
  </si>
  <si>
    <t>Indicadores (Fórmula)</t>
  </si>
  <si>
    <t>1.  Administración de los tratados internacionales Gestionada efectivamente</t>
  </si>
  <si>
    <t>No. De respuestas a solucitudes atendidas/ No. De solicitudes realizadas</t>
  </si>
  <si>
    <t>Internacionales</t>
  </si>
  <si>
    <t>1.1. Coordinar acciones con organismos internacionales</t>
  </si>
  <si>
    <t xml:space="preserve">No. de acciones coordinadas  con organismos internacionales en año n </t>
  </si>
  <si>
    <t>12 Acciones</t>
  </si>
  <si>
    <t xml:space="preserve">1.2. Coordinar acciones conjuntas con el MIREX </t>
  </si>
  <si>
    <t>No. de acciones coordinadas con MIREX en año n</t>
  </si>
  <si>
    <t xml:space="preserve">12 Acciones </t>
  </si>
  <si>
    <t>1.3 Participación del Ministerio en eventos laborales internacionales. (Pasajes y viáticos)</t>
  </si>
  <si>
    <t>No.de participaciones del MT en eventos internacional en año n</t>
  </si>
  <si>
    <t>8 Participaciones en eventos laborales</t>
  </si>
  <si>
    <t xml:space="preserve">1,4 Seguimiento pago cuotas a organismos internacionales (OIT, RIAL,  AMSPE) </t>
  </si>
  <si>
    <t>No. de cuotas pagadas a organismos internacionales en año n</t>
  </si>
  <si>
    <t>3 Pagos</t>
  </si>
  <si>
    <t>1.4.1 Solicitar pago cuotas a la Organización Internacional del Trabajo (OIT)</t>
  </si>
  <si>
    <t>No. de solicitudes realizadas en año n</t>
  </si>
  <si>
    <t>Una cuota</t>
  </si>
  <si>
    <t>1.4.2 Solicitar pago cuotas a  la RIAL</t>
  </si>
  <si>
    <t>1.4.3 Solicitar pago cuotas a la  AMSPE</t>
  </si>
  <si>
    <t>1.5 Elaborar memorias de los convenios ratificados de la OIT.</t>
  </si>
  <si>
    <t>No. de memorias elaboradas en año n</t>
  </si>
  <si>
    <t>Una memoria</t>
  </si>
  <si>
    <t>1.6. Capacitar personal en elaboracion de memoria</t>
  </si>
  <si>
    <t>20 personas capacitadas</t>
  </si>
  <si>
    <t>2. Acuerdos Internacionales gestionados</t>
  </si>
  <si>
    <r>
      <t xml:space="preserve">No. de los acuerdos y cooperación internacionales firmados/ No. De acuerdo internacionales </t>
    </r>
    <r>
      <rPr>
        <b/>
        <sz val="12"/>
        <color indexed="8"/>
        <rFont val="Calibri"/>
        <family val="2"/>
      </rPr>
      <t>propuestos</t>
    </r>
    <r>
      <rPr>
        <b/>
        <sz val="12"/>
        <color indexed="8"/>
        <rFont val="Calibri"/>
        <family val="2"/>
      </rPr>
      <t>.</t>
    </r>
  </si>
  <si>
    <t>2 Acuerdos</t>
  </si>
  <si>
    <t>2.1 Asistir a reuniones de la comisión de negociaciones comerciales</t>
  </si>
  <si>
    <t>No. de reuniones asistidas en ano n</t>
  </si>
  <si>
    <t>9 Reuniones</t>
  </si>
  <si>
    <r>
      <t xml:space="preserve">2.2. </t>
    </r>
    <r>
      <rPr>
        <b/>
        <sz val="11"/>
        <rFont val="Arial"/>
        <family val="2"/>
      </rPr>
      <t>Redactar opiniones técnicas de informes.</t>
    </r>
  </si>
  <si>
    <t>No. de opiniones redactadas en año n</t>
  </si>
  <si>
    <t>3 Opiniones técnicas</t>
  </si>
  <si>
    <t>Unidad Tecnico Laboral de Atención Integral (UTELAIN)</t>
  </si>
  <si>
    <t>Plan Operativo Anual 2012</t>
  </si>
  <si>
    <t xml:space="preserve">1. Trabajadores con  Derechos Laborales garantizados en materia de VIH y SIDA </t>
  </si>
  <si>
    <t>UTELAIN</t>
  </si>
  <si>
    <t>1.1 Capacitar Inspectores en la nueva Ley de VIH y SIDA.</t>
  </si>
  <si>
    <t>No. De inspectores capacitado / No. total de inspectores programados</t>
  </si>
  <si>
    <t>100 inspectores capacitados</t>
  </si>
  <si>
    <t>1.2 Capacitar Abogados del Departamento de Asistencia Judicial en la nueva Ley de VIH-SIDA</t>
  </si>
  <si>
    <t>No. de abogados capacitados / No. de abogados programados</t>
  </si>
  <si>
    <t>45 abogados</t>
  </si>
  <si>
    <t>1.3 Capacitar Fiscalía Laboral en la nueva Ley de VIH y SIDA.</t>
  </si>
  <si>
    <t>No. de fiscales capacitados / No. de fiscales programados</t>
  </si>
  <si>
    <t xml:space="preserve">45 Fiscales </t>
  </si>
  <si>
    <t xml:space="preserve">1.4 Capacitar Empleados del Ministerio de Trabajo en la nueva Ley de VIH y SIDA </t>
  </si>
  <si>
    <t>No. de empleados capacitados / No. de empleados programados</t>
  </si>
  <si>
    <t>156 Empleados</t>
  </si>
  <si>
    <t xml:space="preserve">1.5 Capacitar Técnicos de la Dirección General de Higiene en la nueva Ley de VIH y SIDA  </t>
  </si>
  <si>
    <t>No. de tecnicos capacitados / No. total de tecnicos</t>
  </si>
  <si>
    <t>20 tecnicos capacitados</t>
  </si>
  <si>
    <t>1.6 Orientar a los Servidores públicos en materia de VIH-SIDA y Derechos Laborales.</t>
  </si>
  <si>
    <t xml:space="preserve">Número de servidores públicos capacitados en materia de VIH y SIDA y en la nueva Ley de VIH y SIDA de la República Dominicana No.135-11 </t>
  </si>
  <si>
    <t>2. Empleadores Orientados sobre Derechos Laborales en materia de VIH-SIDA</t>
  </si>
  <si>
    <t>Número de empresas privadas que han adoptado Políticas de VIH y SIDA en el Lugar de Trabajo - y equidad de género en año n / No. total de violaciones laborales en año n *100</t>
  </si>
  <si>
    <t>2.1 Capacitar Multiplicadores en la nueva Ley de VIH</t>
  </si>
  <si>
    <t>No. de personas capacitadas / No. de personas programadas</t>
  </si>
  <si>
    <t>60 multiplicadores</t>
  </si>
  <si>
    <t>2.2 Visitas de segumiento</t>
  </si>
  <si>
    <t>No. de visitas realizadas / No. total de visitas programadas</t>
  </si>
  <si>
    <t>30 visitas a empresas</t>
  </si>
  <si>
    <t>2.3 Establecer acuerdos tripartitos de adopcion de politicas de VIH-SIDA</t>
  </si>
  <si>
    <t>No. de acuerdos firmados MT-Empleadores-CONAVIHSIDA / No. total de acuerdos MT-Empleadores-CONAVIHSIDA programados</t>
  </si>
  <si>
    <t>20 Acuerdos</t>
  </si>
  <si>
    <t>3. Derechos Laborales en materia de VIH-SIDA Divulgados</t>
  </si>
  <si>
    <t xml:space="preserve">No de divulgaciones en año n / NO. total de divulgaciones de derecho laborales del vih -sida progamadas en año n </t>
  </si>
  <si>
    <t>3.1 Elaborar materiales promocionales</t>
  </si>
  <si>
    <t>Materiales de promoción elaborados</t>
  </si>
  <si>
    <t xml:space="preserve">3.1 Elaborar Brochures informativos </t>
  </si>
  <si>
    <t>Un Brochur informativo Elaborado</t>
  </si>
  <si>
    <t xml:space="preserve">3.1.2 Imprimir Brochures Informativos </t>
  </si>
  <si>
    <t>No. de Brochures Informativos Impresos / No. total de Brochures Informativos programados</t>
  </si>
  <si>
    <t>5000 Brochures Informativos</t>
  </si>
  <si>
    <t>3.2 Realizar Acto de premiación a empresas</t>
  </si>
  <si>
    <t>Un acto de premiación realizado</t>
  </si>
  <si>
    <t>1 Acto de Premiación</t>
  </si>
  <si>
    <t xml:space="preserve">1. Plan Estratégico MT 2012-2016 Elaborado </t>
  </si>
  <si>
    <t>Plan Estratégico del MT 2012-2016 elaborado</t>
  </si>
  <si>
    <t>1.1 Elaborar TDR</t>
  </si>
  <si>
    <t>TDR Elaborados</t>
  </si>
  <si>
    <t>1.2 Contratar consultor externo</t>
  </si>
  <si>
    <t>Consultor externo contratado</t>
  </si>
  <si>
    <t>1.3 Desarrollo de la consultoría externa</t>
  </si>
  <si>
    <t>Plan estratégico elaborado</t>
  </si>
  <si>
    <t>Plan Estratégico elaborado</t>
  </si>
  <si>
    <t>1.4 Publicar documento de Plan Estratégico del MT 2012-2016.</t>
  </si>
  <si>
    <t>Plan Estratégico Publicado</t>
  </si>
  <si>
    <t xml:space="preserve">2. Procesos, Protocolos y Procedimientos actualizados </t>
  </si>
  <si>
    <t>Manual de procesos y procedimientos  de la DPD  actualizados y estandarizados</t>
  </si>
  <si>
    <t>2.1 Elaborar Manual de Procedimientos y Funciones de la Dirección de Planificación y Desarrollo</t>
  </si>
  <si>
    <t>Manual de procedimiento y funciones de la DPD elaborado</t>
  </si>
  <si>
    <t>1 Manual</t>
  </si>
  <si>
    <t>2.1.1 Elaborar TDR</t>
  </si>
  <si>
    <t>2.1.2 Contratar consultor externo</t>
  </si>
  <si>
    <t>2.1.3 Publicar manual de procedimientos</t>
  </si>
  <si>
    <t>Manual de Procedimientos publicado</t>
  </si>
  <si>
    <t>2.2 Elaborar Manual de Funciones Institucional</t>
  </si>
  <si>
    <t>Manual de Función Institucional Elaborado</t>
  </si>
  <si>
    <t>un manual de funciones elaborado</t>
  </si>
  <si>
    <t>2.3 Realizar Mapeo de Procesos Institucional</t>
  </si>
  <si>
    <t>Mapeo de Procesos Institucional Realizado</t>
  </si>
  <si>
    <t>Mapeo de procesos realizado</t>
  </si>
  <si>
    <t>3. Sistema de Seguimiento y Monitoreo implementado</t>
  </si>
  <si>
    <t>No. de actividades de seguimiento realizadas en año n / No. de actividades de seguimiento realizadas en año n-1 *100</t>
  </si>
  <si>
    <t xml:space="preserve">3.1 Elaborar los TDR  </t>
  </si>
  <si>
    <t>3.2 Contratar consultor para desarrollo Sistema</t>
  </si>
  <si>
    <t>3.3 Diseño y puesta en implementación del Sistema</t>
  </si>
  <si>
    <t>Un Diseño creado</t>
  </si>
  <si>
    <t>3.4 Taller de socialización del Sistema</t>
  </si>
  <si>
    <t>No. de personas asistente / No. de personas convocadas</t>
  </si>
  <si>
    <t xml:space="preserve">3.5 Realizar los Informes de gestión institucional  </t>
  </si>
  <si>
    <t>Informe de gestión institucional realizado</t>
  </si>
  <si>
    <t>3.5.1 Informe mensual Estadísticas Laborales</t>
  </si>
  <si>
    <t>No. de informes mensuales realizados</t>
  </si>
  <si>
    <t>12 informes</t>
  </si>
  <si>
    <t>3.5.2 Informes mensuales de desempeño</t>
  </si>
  <si>
    <t>3.5.3 Memoria Anual</t>
  </si>
  <si>
    <t>Memoria Anual realizada</t>
  </si>
  <si>
    <t>una memoria anual</t>
  </si>
  <si>
    <t>3.6 Solicitar apertura fondo reponible (Caja Chica)</t>
  </si>
  <si>
    <t>Fondo reponible aperturados</t>
  </si>
  <si>
    <t>1caja chica</t>
  </si>
  <si>
    <t>4. Sistema Estadístico definido</t>
  </si>
  <si>
    <t>Sistema Estadístico definido</t>
  </si>
  <si>
    <t>4.1 Diagnostico para identificar las variables estadísticas del MT</t>
  </si>
  <si>
    <t>Diagnóstico realizado</t>
  </si>
  <si>
    <t>4.2 Diseño del Sistema Estadístico</t>
  </si>
  <si>
    <t>Sistema Estadístico Diseñado</t>
  </si>
  <si>
    <t>4.3 Taller de presentación del Sistema Estadístico</t>
  </si>
  <si>
    <t>4.4 Nombrar personal Especialista en Estadisticas Laborales</t>
  </si>
  <si>
    <t>Un estadígrafo contratado y/o reubicado</t>
  </si>
  <si>
    <t>Un estadígrafo contratado</t>
  </si>
  <si>
    <t>4.5 Publicar anuario de Estadísticas Laborales</t>
  </si>
  <si>
    <t>Anuario de Estadísticas Laborales Publicado</t>
  </si>
  <si>
    <t>un anuario Estadístico</t>
  </si>
  <si>
    <t>5. Tecnicos de la DPD Capacitados en Gestión por Resultados</t>
  </si>
  <si>
    <t>No. de técnicos capacitados en Gestión por resultados / no. total de técnicos</t>
  </si>
  <si>
    <t>5.1 Impartir curso en Gestión por Resultados</t>
  </si>
  <si>
    <t>No. de técnicos capacitados / No. de técnicos programados</t>
  </si>
  <si>
    <t>3 Técnicos</t>
  </si>
  <si>
    <t>5.2 Capacitar técnicos en Estadísticas Laborales</t>
  </si>
  <si>
    <t>5.3 Capacitar técnicos en Marco Logico</t>
  </si>
  <si>
    <t>2 Técnicos</t>
  </si>
  <si>
    <t>5.4 Capacitar técnicos en Seguimiento y Monitoreo</t>
  </si>
  <si>
    <t>6. Dirección de Planificación y Desarrollo con Infraestructura física y tecnológica adecuada</t>
  </si>
  <si>
    <t>No. de solicitudes atendidas / No. total de solicitudes *100</t>
  </si>
  <si>
    <t>6.1 Adquirir equipos informáticos y softwares</t>
  </si>
  <si>
    <t>No. de equipos adquiridos</t>
  </si>
  <si>
    <t>12 Equipos</t>
  </si>
  <si>
    <t>6.2 Dotar de infraestructura adecuada</t>
  </si>
  <si>
    <t>DPD ubicada en infraestructura adecuada</t>
  </si>
  <si>
    <t>una infraestructura adecuada</t>
  </si>
  <si>
    <t>6.3 Dotar de mobiliarios de Oficina</t>
  </si>
  <si>
    <t>No. mobiliarios básicos adquiridos</t>
  </si>
  <si>
    <t>17 mobiliarios de oficina
(4 Escritorios, 3 Sillones Ejecutivos, 5 sillas ejecutivas, 4 sillas de visitas)</t>
  </si>
  <si>
    <t>Cooperación Intenacional gestionada</t>
  </si>
  <si>
    <t>7.1 Activar la mesa de cooperación</t>
  </si>
  <si>
    <t>Mesa de cooperación activada</t>
  </si>
  <si>
    <t>7.1.1 Convocar mesa sectorial de cooperación</t>
  </si>
  <si>
    <t>No. de convocatorias realizadas  en año n / No. de convocatorias programadas en año n</t>
  </si>
  <si>
    <t xml:space="preserve"> Una convocatoria</t>
  </si>
  <si>
    <t>7.1.2 Presentar proyectos de inversión publica priorizados</t>
  </si>
  <si>
    <t xml:space="preserve">No. total de proyectos priorizados en año n  / No. total de Proyectos aprobados en año n </t>
  </si>
  <si>
    <t xml:space="preserve">6 proyectos </t>
  </si>
  <si>
    <t>1.1.3 Remitir Informes de secciones</t>
  </si>
  <si>
    <t>Informes de sesión remitidos</t>
  </si>
  <si>
    <t>1.2 Contactar cooperantes</t>
  </si>
  <si>
    <t>Cooperantes contactados</t>
  </si>
  <si>
    <t>1.3 Inventariar cooperantes</t>
  </si>
  <si>
    <t>Cooperantes inventariados</t>
  </si>
  <si>
    <t>1.4 coordinar acciones con la MEEPYD</t>
  </si>
  <si>
    <t>No. de acciones coordinadas con el Ministerio de Economía Planificación y Desarrollo en año n</t>
  </si>
  <si>
    <t>48 acciones de coordinación</t>
  </si>
  <si>
    <t>1.4.1 Realizar encuentros</t>
  </si>
  <si>
    <t>No. de encuentros realizados / No. de encuetros programados</t>
  </si>
  <si>
    <t xml:space="preserve">12 encuentros </t>
  </si>
  <si>
    <t xml:space="preserve">8. Planes y Proyectos de inversión publica gestionados </t>
  </si>
  <si>
    <t xml:space="preserve">No. de proyectos de inversión pública gestionados en año n / No. total de proyectos formulados en año n </t>
  </si>
  <si>
    <t>8. 1 Diseñar nuevos proyectos</t>
  </si>
  <si>
    <t xml:space="preserve"> No. Proyectos nuevos formulados</t>
  </si>
  <si>
    <t>5 proyectos formulados</t>
  </si>
  <si>
    <t>8.2 Actualizar cartera de proyectos</t>
  </si>
  <si>
    <t>Cartera de proyectos actualizada</t>
  </si>
  <si>
    <t>8.3 Remitir programación física financiera</t>
  </si>
  <si>
    <t>Programación fisico -financiera de los proyectos remitidas</t>
  </si>
  <si>
    <t>5 proyectos remitidos</t>
  </si>
  <si>
    <t>8.4 Realizar evaluación conjunto a la MEEPYD</t>
  </si>
  <si>
    <t xml:space="preserve"> No. de informes de evaluación de los proyectos realizadas  en año n con la MEPYD / el total de  informes programados en año n </t>
  </si>
  <si>
    <t>8.5 Elaborar presupuesto</t>
  </si>
  <si>
    <t>Presupuesto elaborado</t>
  </si>
  <si>
    <t>Presupuesto Elaborado</t>
  </si>
  <si>
    <t>8.6 Formular Planes Operativos</t>
  </si>
  <si>
    <t>No. Planes Operativos realizados / No. de Planes Operativos programados</t>
  </si>
  <si>
    <t>17 Planes operativos formulados</t>
  </si>
  <si>
    <t>8.6.1 Plan Operativo Anual 2013</t>
  </si>
  <si>
    <t>Plan Operativo Anual Elaborado</t>
  </si>
  <si>
    <t>un Plan Operativo annual</t>
  </si>
  <si>
    <t>8.6.2 POA Proyectos de Inversion Pública</t>
  </si>
  <si>
    <t>No. de POAs Proyectos de Inversión Pública realizados / No. de POAs Proyectos de Inversión Pública programados</t>
  </si>
  <si>
    <t>16 POAs</t>
  </si>
  <si>
    <t>8.7 Elaborar Presupuesto 2013</t>
  </si>
  <si>
    <t>8.8 Rendir cuentas de Planes y Proyectos</t>
  </si>
  <si>
    <t>No. de publicaciones realizadas / No. de publicaciones programadas</t>
  </si>
  <si>
    <t>4 Publicaciones</t>
  </si>
  <si>
    <t xml:space="preserve">9. Estructura Orgánica y funcional del MT actualizada </t>
  </si>
  <si>
    <t>Estructura Orgánica y funcional actualizada</t>
  </si>
  <si>
    <t>9.1 Crear unidades organicas y funcionales</t>
  </si>
  <si>
    <t>Unidad orgánica y funcional creada</t>
  </si>
  <si>
    <t>Una unidad</t>
  </si>
  <si>
    <t>9.1.1 Resolución Unidad Migratoria</t>
  </si>
  <si>
    <t>Resolución Unidad de Migración emitida</t>
  </si>
  <si>
    <t>9.1.2 Resolución Departamento atencion Trabajadores Agrarios</t>
  </si>
  <si>
    <t>Resolución Departamento atención a trabajadores agrarios emitida</t>
  </si>
  <si>
    <t>9.1.3 Unidad de Control Interno</t>
  </si>
  <si>
    <t>Unidad de Control interno creada</t>
  </si>
  <si>
    <t>Una Unidad</t>
  </si>
  <si>
    <t>9.2 Crear Comisiones y/o Consejos</t>
  </si>
  <si>
    <t>Comisión y / o Consejos creado</t>
  </si>
  <si>
    <t>9.2.1 Resolución Comision de Calidad</t>
  </si>
  <si>
    <t>Resolución de Comisión de calidad emitida</t>
  </si>
  <si>
    <t>Una Resolución</t>
  </si>
  <si>
    <t>9.2.2 Resolución Comision Seguridad Social</t>
  </si>
  <si>
    <t>Resolución Comisión Seguridad Social emitida</t>
  </si>
  <si>
    <t>9.2.3 Decreto Consejo Tripartito</t>
  </si>
  <si>
    <t>Decreto Consejo tripartito aprobado</t>
  </si>
  <si>
    <t xml:space="preserve"> Un decreto</t>
  </si>
  <si>
    <t>9.2.4 Resolucion Comite de Etica</t>
  </si>
  <si>
    <t>Resolución de Comité de Etica emitida</t>
  </si>
  <si>
    <r>
      <rPr>
        <b/>
        <sz val="12"/>
        <color indexed="8"/>
        <rFont val="Calibri"/>
        <family val="2"/>
      </rPr>
      <t>9.3 Crear Direcciones Provinciales</t>
    </r>
    <r>
      <rPr>
        <sz val="12"/>
        <color indexed="8"/>
        <rFont val="Calibri"/>
        <family val="2"/>
      </rPr>
      <t xml:space="preserve"> </t>
    </r>
  </si>
  <si>
    <t>Direcciones Provinciales creadas</t>
  </si>
  <si>
    <t>32 Direcciones provinciales</t>
  </si>
  <si>
    <t>9.3.1 Definir Concepto</t>
  </si>
  <si>
    <t>Concepto de la Direcciones Provinciales definido</t>
  </si>
  <si>
    <t>32 Direcciones definida</t>
  </si>
  <si>
    <t>9.3.2 Presentación Propuesta al Ministro</t>
  </si>
  <si>
    <t>Propuesta presentada al Ministro</t>
  </si>
  <si>
    <t>1 Propuesta</t>
  </si>
  <si>
    <t xml:space="preserve"> 9.3.2 Presentar Propuesta MAP</t>
  </si>
  <si>
    <t>Propuesta presentada al Ministerio de Administración Pública</t>
  </si>
  <si>
    <t xml:space="preserve">9.3.3 Emitir Resolución </t>
  </si>
  <si>
    <t>Resolución emitida</t>
  </si>
  <si>
    <t>1 Resolución</t>
  </si>
  <si>
    <t xml:space="preserve">9.3.4 Refrendar Resolución </t>
  </si>
  <si>
    <t>Resolución refrendada</t>
  </si>
  <si>
    <t>9.3.5 Puesta en Marcha</t>
  </si>
  <si>
    <t>Resolución publicada</t>
  </si>
  <si>
    <t>1 Resolución publicada</t>
  </si>
  <si>
    <t xml:space="preserve">2.3 Establecer vinculos con nuevo organismos NITTs </t>
  </si>
  <si>
    <t>No. de vinculos establecidos en año n</t>
  </si>
  <si>
    <t>1 vinculo</t>
  </si>
  <si>
    <t xml:space="preserve">2.4 Fortalecer vinculos con organismos existentes </t>
  </si>
  <si>
    <t>No. de vinculoscon organismos existentes fortalecidos en año n</t>
  </si>
  <si>
    <t xml:space="preserve">2.5 Emitir opiniones de posibles acuerdos de Convenios Internacionales </t>
  </si>
  <si>
    <t>No. de opiniones de acuerdos internacionales emitidos en año n</t>
  </si>
  <si>
    <t>MINISTERIO DE TRABAJO</t>
  </si>
  <si>
    <t>PROGRAMA 001</t>
  </si>
  <si>
    <t>Dirección de Recursos Humanos</t>
  </si>
  <si>
    <r>
      <t xml:space="preserve">Objetivo: </t>
    </r>
    <r>
      <rPr>
        <sz val="16"/>
        <color indexed="8"/>
        <rFont val="Calibri"/>
        <family val="2"/>
      </rPr>
      <t>Implementar en toda la organización un enfoque de Gestión para Resultados.</t>
    </r>
  </si>
  <si>
    <t>PRESUPUESTO</t>
  </si>
  <si>
    <t xml:space="preserve"> Responsable</t>
  </si>
  <si>
    <t>1. Capacitación de los servidores públicos fortalecida</t>
  </si>
  <si>
    <t>No. De servidores publicos capacitadi/ No. De servidores publicos del MT</t>
  </si>
  <si>
    <t>450 servidores capacitados</t>
  </si>
  <si>
    <t>1.1 Implementar Plan de Capacitación por Grupo Ocupacional I, II, III, IV y V.</t>
  </si>
  <si>
    <t>Plan de Capacitación implementado en el año n</t>
  </si>
  <si>
    <t>Plan de Capacitación 2018 implementado</t>
  </si>
  <si>
    <t>DEPTO. DESARROLLO</t>
  </si>
  <si>
    <t>1.1.1 Capacitar a los servidores por grupo ocupacionales I, II, III, IV, V</t>
  </si>
  <si>
    <t>No. de servidores capacitados en año n</t>
  </si>
  <si>
    <t>2. Estructura Orgánica Implementada</t>
  </si>
  <si>
    <t>No. De cargos ocupados en año n/ No. Total de cargos estructurales en año n*100</t>
  </si>
  <si>
    <t>2.1 Actualizar Estructura de Cargos</t>
  </si>
  <si>
    <t>Estructura de Cargos actualizada</t>
  </si>
  <si>
    <t>DPTO. ADMN. RRHH</t>
  </si>
  <si>
    <t xml:space="preserve">2.1.1 Realizar levantamiento de nuevos cargos según estructura organizativa aprobada </t>
  </si>
  <si>
    <t xml:space="preserve"> No. de cargos identificados en año n</t>
  </si>
  <si>
    <t>14 Nuevos cargos identificados</t>
  </si>
  <si>
    <t xml:space="preserve">2.1.2 Solicitar Aprobacion de   los nuevos cargos </t>
  </si>
  <si>
    <t>No. De solicitudes de Aprobacion de   los nuevos cargos  realizadas en año n</t>
  </si>
  <si>
    <t>2.2 Registrar evidencias al SISMAP</t>
  </si>
  <si>
    <t>No. De evidencias registradas al sistema en año n</t>
  </si>
  <si>
    <t>SISMAP actualizado</t>
  </si>
  <si>
    <t xml:space="preserve">3. Ley de Función Pública Implementada </t>
  </si>
  <si>
    <t>No. De servidores publicos evaluados/ No. De servidores publicos del MT</t>
  </si>
  <si>
    <t>1000 servidores publicos evaluados</t>
  </si>
  <si>
    <t>3.1 Evaluar el Desempeño por Resultados de los servidores</t>
  </si>
  <si>
    <t>No. De evaluaciones realizadas en año n</t>
  </si>
  <si>
    <t>1000 evaluaciones</t>
  </si>
  <si>
    <t>3.1.1 Realizar encuentros de socializacion proceso Acuerdos de Desempeño por Resultados</t>
  </si>
  <si>
    <t>No. De reuniones realizadas en  año n</t>
  </si>
  <si>
    <t>3 reuniones realizadas</t>
  </si>
  <si>
    <t>3.1.2 Socializar proceso de Evaluación de Desempeño por Resultados</t>
  </si>
  <si>
    <t>3.2 Elaborar Propuesta de paquete Remuneraciones</t>
  </si>
  <si>
    <t>Propuesta elaborada en año n</t>
  </si>
  <si>
    <t>Una Propuesta Elaborada</t>
  </si>
  <si>
    <r>
      <t>3.3 Realizar concurso para registro de elegible</t>
    </r>
    <r>
      <rPr>
        <b/>
        <sz val="11"/>
        <color indexed="9"/>
        <rFont val="Calibri"/>
        <family val="2"/>
      </rPr>
      <t>s</t>
    </r>
  </si>
  <si>
    <t>No. de concurso en año n</t>
  </si>
  <si>
    <t>1 Concurso realizado</t>
  </si>
  <si>
    <t>3.4 Elaborar normativa para promociones de los servidores de Carrera Administrativa</t>
  </si>
  <si>
    <t>Normativa elaborada en año n</t>
  </si>
  <si>
    <t>Normativa Elaborada</t>
  </si>
  <si>
    <t>4. Programas de incentivos institucionales ejecutados</t>
  </si>
  <si>
    <t>No. De servidores publicos que reciben incentivos/ No. Total de servidores del MT</t>
  </si>
  <si>
    <t>4.1 Solicitar líneas de créditos (contrato) para Utiles Escolares, Electrodomesticos y Juguetes a traves del Instituto de Auxilios y Viviendas  INAVI</t>
  </si>
  <si>
    <t>No. De Lineas de credito solicitadas en año n</t>
  </si>
  <si>
    <t>3 líneas de crédito solicitadas</t>
  </si>
  <si>
    <t>DPTO. SERVICIO AL PERSONAL</t>
  </si>
  <si>
    <t>4.2 Solicitar almuerzos a servidores del MT  que devengan salarios de RD$10,000 hasta RD$15,000,00.</t>
  </si>
  <si>
    <t>No. Servidores con almuerzo en año n</t>
  </si>
  <si>
    <t xml:space="preserve">200 servidores con  almuerzos </t>
  </si>
  <si>
    <t xml:space="preserve">4.3 Solicitar Bono de ayuda escolar </t>
  </si>
  <si>
    <t>No. De servidores con hijos en edad escolar beneficiados en año n</t>
  </si>
  <si>
    <t>285 servidores beneficiados</t>
  </si>
  <si>
    <t>4.4 Realizar actividades de Integración Laboral Familiar</t>
  </si>
  <si>
    <t>No. de Actividades de Integración Laboral familiar realizadas en año n</t>
  </si>
  <si>
    <r>
      <t xml:space="preserve">6 Actividades Realizadas </t>
    </r>
    <r>
      <rPr>
        <b/>
        <sz val="11"/>
        <color indexed="9"/>
        <rFont val="Calibri"/>
        <family val="2"/>
      </rPr>
      <t>(Dia de la Amistad, Secretarias, Madres, Padre, Campamento y Dia de la Familia).</t>
    </r>
  </si>
  <si>
    <t>5. Gestión orientada a Resultados y Calidad</t>
  </si>
  <si>
    <t xml:space="preserve">No. de encuestas realizadas en el año n/ No. De encuestas programas en año n </t>
  </si>
  <si>
    <r>
      <t xml:space="preserve">5.1 Realizar Encuesta de Clima Organizacional </t>
    </r>
    <r>
      <rPr>
        <sz val="11"/>
        <color indexed="9"/>
        <rFont val="Calibri"/>
        <family val="2"/>
      </rPr>
      <t>( MAP).</t>
    </r>
  </si>
  <si>
    <t>No. de encuestas realizadas en el año n</t>
  </si>
  <si>
    <t>Una Encuesta realizada</t>
  </si>
  <si>
    <t>5.2 Realizar Encuesta de satisfacción de los servicios de Recursos Humanos</t>
  </si>
  <si>
    <t xml:space="preserve">No. De encuestas de satisfacción realizadas en el año n </t>
  </si>
  <si>
    <t>5.3 Realizar levantamiento de Riesgos Laborales en las  RLT Region del Cibao.</t>
  </si>
  <si>
    <t xml:space="preserve">Levantamiento de riesgos realizados en el año n </t>
  </si>
  <si>
    <t>18 RLT con detecciones de Riesgos Laborales</t>
  </si>
  <si>
    <t>5.4 Solicitar reuniones con el MAP para la conformación del Comité Mixto de Seguridad y Salud</t>
  </si>
  <si>
    <t>No. De reuniones realizadas en año n</t>
  </si>
  <si>
    <t>6. Dirección de Recursos Humanos Fortalecida</t>
  </si>
  <si>
    <t>Dirección de Recursos Humanos Fortalecida</t>
  </si>
  <si>
    <t>6.1 Actualizar expedientes laborales</t>
  </si>
  <si>
    <t>No. Expedientes actualizados en año n</t>
  </si>
  <si>
    <t>200 Expedientes actualizados</t>
  </si>
  <si>
    <t>6.2  Realizar escaneos expedientes laborales</t>
  </si>
  <si>
    <t>No. Expedientes escaneados en año n</t>
  </si>
  <si>
    <t>240 Expedientes escaneados</t>
  </si>
  <si>
    <t xml:space="preserve">6.3 Solicitar diseño de Sistema de Correspondencia interno para RRHH </t>
  </si>
  <si>
    <t xml:space="preserve"> Sistema de Correspondencia diseñado en año n</t>
  </si>
  <si>
    <t>Sistema de correspondencias diseñado</t>
  </si>
  <si>
    <t>Direccion</t>
  </si>
  <si>
    <t>6.4 Solicitar readecuacion de espacio fisico de la Dirección</t>
  </si>
  <si>
    <t>6.5 Solicitar mobiliario para la Dirección</t>
  </si>
  <si>
    <t xml:space="preserve"> 6.6 Automatizar registro asistencia en Representaciones Locales de Trabajo</t>
  </si>
  <si>
    <t>No. de RLTs con Registro de Asistencia atomatizado en año n</t>
  </si>
  <si>
    <t>2 RLT automatizadas</t>
  </si>
  <si>
    <t>6.7 Solicitar pruebas Psicometricas Sistematizadas</t>
  </si>
  <si>
    <t>No. De pruebas Psicometricas solicitadas en año n</t>
  </si>
  <si>
    <t>100 Pruebas Psicométricas Adquiridas</t>
  </si>
  <si>
    <t>6.8 Solicitar Maestrias para personal de Recursos Humanos</t>
  </si>
  <si>
    <t>No. Maestrias solicitadas en año n</t>
  </si>
  <si>
    <t>2 maestrias solicitadas</t>
  </si>
  <si>
    <t xml:space="preserve">7. Programa de Bienestar Social Fortalecido </t>
  </si>
  <si>
    <t>No. de Actividades de Bienestar Social realizadas en el año/No. de Actividades de Bienestar Social programadas en el año</t>
  </si>
  <si>
    <t xml:space="preserve">7.1 Solicitar Remodecion de la unidad médica </t>
  </si>
  <si>
    <t>No de solicitudes realizadas en año n</t>
  </si>
  <si>
    <t>7.2 solicitar el Registro de la Unidad Médica del MT, en Salud Publica</t>
  </si>
  <si>
    <t>Una solicitud realizada en año n</t>
  </si>
  <si>
    <t>7.3 Realizar Operativos Medicos en el MT</t>
  </si>
  <si>
    <t>No. De Operativos Medico Realizados en año n</t>
  </si>
  <si>
    <t xml:space="preserve">3 Operativos Medicos </t>
  </si>
  <si>
    <t>7.3.1 Realizar Operativo Odontológico</t>
  </si>
  <si>
    <t>Operativo Odontológico realizado en año n</t>
  </si>
  <si>
    <t>Un Operativo Realizado</t>
  </si>
  <si>
    <t>7.3.2 Realizar Operativo de Mamografia</t>
  </si>
  <si>
    <t>Operativo de Mamografia  realizado en año n</t>
  </si>
  <si>
    <t>7.3.3 Realizar Operativo Oftalmológico</t>
  </si>
  <si>
    <t>Operativo Oftalmologico realizado en año n</t>
  </si>
  <si>
    <t>Un  Operativo Realizado</t>
  </si>
  <si>
    <t>7.5 Realizar Jornada de Promoción de la Salud y prevencion de enfermedades.</t>
  </si>
  <si>
    <t>No. De jornada realizada en año n</t>
  </si>
  <si>
    <t>4  Jornada Realizada</t>
  </si>
  <si>
    <t xml:space="preserve">7.6 Realizar jornada de vacunación para la Sede Central  </t>
  </si>
  <si>
    <t>No. Jornadas de vacunación realizadas en año n</t>
  </si>
  <si>
    <t>3 jornadas realizadas</t>
  </si>
  <si>
    <t xml:space="preserve">7.7 Realizar simulacros para evacuar  edificio </t>
  </si>
  <si>
    <t>No. de Simulacros realizados en año n</t>
  </si>
  <si>
    <t xml:space="preserve"> Un  simulacro realizado</t>
  </si>
  <si>
    <t>7.8 Solicitar la señalización de la SEDE CENTRAL.</t>
  </si>
  <si>
    <t>Señalizacion de la SEDE Central Solicitada  en año n</t>
  </si>
  <si>
    <t>Edificio Señalizado</t>
  </si>
  <si>
    <t>7.9 Realizar charlas de diferentes temas en coordinación con el Dpto. de Desarrollo Humano</t>
  </si>
  <si>
    <t>No. de Charlas realizadas en el año n</t>
  </si>
  <si>
    <t>10 Charlas Realizadas</t>
  </si>
  <si>
    <t xml:space="preserve">8.Meriticracia de los servidores publicos fortalecidos. </t>
  </si>
  <si>
    <t>No. De servidors publicos reconocidos en año n /No. De servidores publicos del MT en año n</t>
  </si>
  <si>
    <t xml:space="preserve">8.1 Reconocer servidores meritorios en la institución  </t>
  </si>
  <si>
    <t xml:space="preserve">No. de servidores reconocidos en año n </t>
  </si>
  <si>
    <t xml:space="preserve">17 servidores reconocidos </t>
  </si>
  <si>
    <t>8.2 Realizar reconocimientos a servidores destacados en el proceso de formación y capacitación</t>
  </si>
  <si>
    <t>1 acto de reconocimiento</t>
  </si>
  <si>
    <t>TOTAL PRESUPUESTO</t>
  </si>
  <si>
    <t>Departamento de Asuntos Interno</t>
  </si>
  <si>
    <r>
      <t>Objetivo  E</t>
    </r>
    <r>
      <rPr>
        <b/>
        <sz val="14"/>
        <color indexed="8"/>
        <rFont val="Calibri"/>
        <family val="2"/>
      </rPr>
      <t>strategico No. 12 :</t>
    </r>
    <r>
      <rPr>
        <sz val="14"/>
        <color indexed="8"/>
        <rFont val="Calibri"/>
        <family val="2"/>
      </rPr>
      <t>Implementar en toda la organización un enfoque de gestión para resultados</t>
    </r>
  </si>
  <si>
    <t>Responsables</t>
  </si>
  <si>
    <t>1.Departamento de Asuntos Internos fortalecido</t>
  </si>
  <si>
    <t>Departamento de Asuntos Internos fortalecido</t>
  </si>
  <si>
    <t>Un Dpto.</t>
  </si>
  <si>
    <t xml:space="preserve">DAI </t>
  </si>
  <si>
    <t>1.1. Solicitud de personal</t>
  </si>
  <si>
    <t>No. de personal solicitado en año n</t>
  </si>
  <si>
    <t>2 Personas</t>
  </si>
  <si>
    <t>DAI, RRHH</t>
  </si>
  <si>
    <t>1.2 Equipamiento del Departamento de Asuntos Internos.</t>
  </si>
  <si>
    <t>Departamento de Asuntos Internos equipado en año n</t>
  </si>
  <si>
    <t>3 Equipos</t>
  </si>
  <si>
    <t>DAI, DTI, DAF</t>
  </si>
  <si>
    <t>1.2.1 Solicitar equipos tecnológicos</t>
  </si>
  <si>
    <t>No. de equipos tecnológicos solicitados en año n</t>
  </si>
  <si>
    <t xml:space="preserve">2 Computadoras, 1 Impresora </t>
  </si>
  <si>
    <t>1.2.2 Solicitud de mobiliarios de oficinas</t>
  </si>
  <si>
    <t>No. de mobiliarios de oficinas solicitados en año n</t>
  </si>
  <si>
    <t>2 Escritorios, 1 sofá ,2 Sillas de Visitas, 3 Sillones semi-ejecutivos.</t>
  </si>
  <si>
    <t>1.3 Capacitación del personal  del DAI en materia de Investigación y otros.</t>
  </si>
  <si>
    <t>5 personas</t>
  </si>
  <si>
    <t>2. Seguimiento del comportamiento ético de los servidores.</t>
  </si>
  <si>
    <t>No. Informes realizados en año n/ No. De informes programados en año n</t>
  </si>
  <si>
    <t>DAI</t>
  </si>
  <si>
    <t>2.1 Realizar diagnostico de comportamiento de los servidores del Ministerio</t>
  </si>
  <si>
    <t>Diagnostico de Comportamiento realizado en año n</t>
  </si>
  <si>
    <t>2.2 Visitas periódicas a  Reprensentaciones Locales</t>
  </si>
  <si>
    <t>No. de visitas realizadas en año n</t>
  </si>
  <si>
    <t>6 visistas a la RLTs</t>
  </si>
  <si>
    <t>2.3 Realizar entrevistas a Sector Trabajador</t>
  </si>
  <si>
    <t>No. de entrevistas realizadas al sector trabajador en año n</t>
  </si>
  <si>
    <t>6 jornadas de entrevistas</t>
  </si>
  <si>
    <t>2.5 Realizar entrevistas a Sector empleador</t>
  </si>
  <si>
    <t>No. de entrevistas realizadas al sector empleador en año n</t>
  </si>
  <si>
    <t>3. Investigacion de denuncias personal Ministerio de Trabajo realizadas</t>
  </si>
  <si>
    <t>No. de denuncias atendidas/ No. De denuncias emitidas</t>
  </si>
  <si>
    <t>10 denuncias</t>
  </si>
  <si>
    <t>DAI, Despacho, RRHH</t>
  </si>
  <si>
    <t xml:space="preserve">3.1 Realizar investigaciones por apoderamiento de las autoridades </t>
  </si>
  <si>
    <t>No. De investigaciones de realizadas en año n</t>
  </si>
  <si>
    <t>3.1.1 Realizar entrevistas a las partes involucradas y entorno</t>
  </si>
  <si>
    <t>No. De entrevistas realizadas en año n</t>
  </si>
  <si>
    <t>3.1.2 Elaboracion de informes a las autoridades superiores</t>
  </si>
  <si>
    <t>No. de informes elaborados en año n</t>
  </si>
  <si>
    <t>3 Informes</t>
  </si>
  <si>
    <t>3.2 Realizar Investigaciones  de oficio</t>
  </si>
  <si>
    <t>No. de investigaciones de oficios realizadas en año n</t>
  </si>
  <si>
    <t>5 Investigaciones</t>
  </si>
  <si>
    <t>3.2.1 Notificacion de investigacion a autoridades superiores</t>
  </si>
  <si>
    <t xml:space="preserve">No. De notificaciones emitidas en año n </t>
  </si>
  <si>
    <t>3.2.2 Realizar entrevistas a las partes involucradas y entorno</t>
  </si>
  <si>
    <t>3.2.3 Elaboracion de informes a las autoridades superiores</t>
  </si>
  <si>
    <t>Departamento de Correspondencia</t>
  </si>
  <si>
    <t>1.Sistema de Recepción y Distribución de Correspondencia  Fortalecido</t>
  </si>
  <si>
    <t>Sistema de Recepción y Distribución de Correspondencia  Fortalecido</t>
  </si>
  <si>
    <t xml:space="preserve"> Sistema fortalecido</t>
  </si>
  <si>
    <t>1.1 Solicitar Reubicación de espacio físico</t>
  </si>
  <si>
    <t>en construcción</t>
  </si>
  <si>
    <t>Espacio reubicado</t>
  </si>
  <si>
    <t>Dirección Administrativa</t>
  </si>
  <si>
    <t>1.2 Equipamiento Departamento de correspondencia</t>
  </si>
  <si>
    <t>Departamento de correspondencia equipado en año n</t>
  </si>
  <si>
    <t>Un departamento</t>
  </si>
  <si>
    <t>1.2.1 Solicitar Equipos Informáticos</t>
  </si>
  <si>
    <t>No. equipos informáticos solicitado en año n</t>
  </si>
  <si>
    <t xml:space="preserve">Una (8) impresora de código de barras, (2) escaneres, </t>
  </si>
  <si>
    <t>Tecnología de la información y Dirección Administrativa</t>
  </si>
  <si>
    <t>1.2.2 Solicitar mobiliarios de oficinas</t>
  </si>
  <si>
    <t>No. de mobiliarios de oficina solicitado en año n</t>
  </si>
  <si>
    <t>6 Escritorios, 10 sillas y 2 sillones ejecutivos</t>
  </si>
  <si>
    <t>1.3 Capacitación del personal</t>
  </si>
  <si>
    <t>No. de personas capacitadas  en año n</t>
  </si>
  <si>
    <t>22 personas</t>
  </si>
  <si>
    <t>Gestión Humana</t>
  </si>
  <si>
    <t>1.3.1 Capacitar el peronal en lectura compresiva</t>
  </si>
  <si>
    <t>1.3.2 Capacitar al personal en calidad en el servicio al cliente</t>
  </si>
  <si>
    <t>1.3.3 Capacitar al personal en Derecho Laboral (básico)</t>
  </si>
  <si>
    <t>Dirección General de Trabajo</t>
  </si>
  <si>
    <t>1.3.4 Capacitar al personal en la guía para la Administración de la Correspondencia externa</t>
  </si>
  <si>
    <t>Dirección de Planificación y Desarrollo y Dirección General de Trabajo</t>
  </si>
  <si>
    <t>1,3,5 Solicitar Ampliación de banda ancha de internet</t>
  </si>
  <si>
    <t xml:space="preserve"> No. de  Giga en año n</t>
  </si>
  <si>
    <t>Banda ancha de Internet ampliada</t>
  </si>
  <si>
    <t>1.4 Puesta en marcha Guía para la Administración de la Correspondencia Externa</t>
  </si>
  <si>
    <t xml:space="preserve">Guía implementada en año n </t>
  </si>
  <si>
    <t xml:space="preserve"> Guía implementada</t>
  </si>
  <si>
    <t>Correspondencia</t>
  </si>
  <si>
    <t>1.4.1 Revisión de la Guía para la Administración de la Correspondencia Externa</t>
  </si>
  <si>
    <t>1.4.1.1 Actualizar el contenido guía de correspondencia</t>
  </si>
  <si>
    <t>Guia actualizadas en año n</t>
  </si>
  <si>
    <t>Una guía</t>
  </si>
  <si>
    <t>1.4.1.2 Socializar Guia de correspondencia</t>
  </si>
  <si>
    <t>Guia de correspondencia socializada en año n</t>
  </si>
  <si>
    <t>1.4.1.3 Solicitar aprobación Despacho</t>
  </si>
  <si>
    <t>Guia aprobada en año n</t>
  </si>
  <si>
    <t>1.4.2 Impresión de la guía</t>
  </si>
  <si>
    <t xml:space="preserve">No. de guías impresas en año n </t>
  </si>
  <si>
    <t>100 guías impresas</t>
  </si>
  <si>
    <t>División de Compra y Dirección Administrativa</t>
  </si>
  <si>
    <t>1.5 Solicitar readecuación salarial</t>
  </si>
  <si>
    <t>Readecuación salarial solicitada en año n</t>
  </si>
  <si>
    <t>23 readecuaciones</t>
  </si>
  <si>
    <t>1.6 Actualización del SISCOR</t>
  </si>
  <si>
    <t>SISCOR actualizado en año n</t>
  </si>
  <si>
    <t>un sistema actualizado</t>
  </si>
  <si>
    <t>1.7 Actualización  procedimientos  de correspondencias</t>
  </si>
  <si>
    <t>Procedimientos actualizados en año n</t>
  </si>
  <si>
    <t>procedimientos actualizados</t>
  </si>
  <si>
    <t>Departamento de Revisión de Edificaciones</t>
  </si>
  <si>
    <r>
      <t xml:space="preserve">Objetivo Estrategico No.  12: </t>
    </r>
    <r>
      <rPr>
        <sz val="16"/>
        <color indexed="8"/>
        <rFont val="Calibri"/>
        <family val="2"/>
      </rPr>
      <t>Implementar en toda la organización un enfoque de gestión para resultados</t>
    </r>
  </si>
  <si>
    <t>1.- Infraestructura Física del Ministerio de Trabajo remodelada, ampliada y construída.</t>
  </si>
  <si>
    <t>No. de RLTs remodeladas/No. De RLTs existentes</t>
  </si>
  <si>
    <t>40 RLTs</t>
  </si>
  <si>
    <t>Seccion de Revision de Edificaciones/ DAF</t>
  </si>
  <si>
    <t>1.1.- Actualizar levantamiento de la Infraestructura de la Sede Central y  las RLTs.</t>
  </si>
  <si>
    <t xml:space="preserve">No. de levantamientos realizados </t>
  </si>
  <si>
    <t>Actualizar planos de 5 niveles del edificio sede central del MT</t>
  </si>
  <si>
    <t>1.2.- Evalualar Infraestructuras fisicas</t>
  </si>
  <si>
    <t xml:space="preserve">No. de oficinas evaluadas en año </t>
  </si>
  <si>
    <t>40 Oficinas a evaluar</t>
  </si>
  <si>
    <t>1.3.- Elaborar propuestas de fachadas de las RLTs bajo modelo único</t>
  </si>
  <si>
    <t>No. De RLTs con propuestas de fachadas modelo único en ano n</t>
  </si>
  <si>
    <t xml:space="preserve"> 40 RLTs con propuestas de fachadas </t>
  </si>
  <si>
    <t>1.4 Realizar mantenimientos a la sede central y las RLTS y OTEs</t>
  </si>
  <si>
    <t>No. de mantenimientos realizados</t>
  </si>
  <si>
    <t>40 Mantenimientos</t>
  </si>
  <si>
    <t>2. Departamento de revisión de edificaciones fortalecido</t>
  </si>
  <si>
    <t>Departamento de revisión de edificaciones fortalecido</t>
  </si>
  <si>
    <t>Un Departamento</t>
  </si>
  <si>
    <t>2.1.- Capacitar personal de Revisión de Edificaciones</t>
  </si>
  <si>
    <t>No. de personas capacitados</t>
  </si>
  <si>
    <t>Seccion de Revision de Edificaciones/ RRHH</t>
  </si>
  <si>
    <t>2.1.1 Capacitar personal profesional en software de diseño y dibujo</t>
  </si>
  <si>
    <t>2.1.2 Capacitar el personal técnico en manejo de procesos y materiales nuevos</t>
  </si>
  <si>
    <t>3 Personas</t>
  </si>
  <si>
    <t>2.2 Equipamiento del Departamento de revisión de Edificaciones</t>
  </si>
  <si>
    <t>Departamento de revisión de edificaciones equipado</t>
  </si>
  <si>
    <t>Un Deapartamento</t>
  </si>
  <si>
    <t>2.2.1 Adquirir equipos tecnológicos</t>
  </si>
  <si>
    <t>Plotter, Laptop, Computadora</t>
  </si>
  <si>
    <t>1 Plotter, 1 Laptop, 1 Computadora de escritorio</t>
  </si>
  <si>
    <t>Seccion de Revision de Edificaciones/ DT</t>
  </si>
  <si>
    <t>2.2.1.1 Adquirir software de diseño</t>
  </si>
  <si>
    <t>No.  licencia de software de diseño.</t>
  </si>
  <si>
    <t xml:space="preserve">Un software </t>
  </si>
  <si>
    <t>2.2.2 Adquirir Herramientas de trabajo</t>
  </si>
  <si>
    <t>No. de herramientas de trabajo adquiridas</t>
  </si>
  <si>
    <t>24 heramientas de trabajos</t>
  </si>
  <si>
    <t xml:space="preserve">2.2.2.1 Adquirir utensilios de proteccion y seguridad del personal </t>
  </si>
  <si>
    <t>No. de utensilios de protección y seguridad adquiridos</t>
  </si>
  <si>
    <t>6 Cascos, 6 Chalecos, 6 botas, 6 Focos</t>
  </si>
  <si>
    <t>2.3  Adquirir equipo de transporte</t>
  </si>
  <si>
    <t xml:space="preserve">Transportación adquirida </t>
  </si>
  <si>
    <t>Una camioneta</t>
  </si>
  <si>
    <t>Departamento de Archivo Central</t>
  </si>
  <si>
    <t>1. Archivo Central Institucional actualizado</t>
  </si>
  <si>
    <t>Archivo actualizado</t>
  </si>
  <si>
    <t>Un archivo</t>
  </si>
  <si>
    <t>Archivo Central Institucional</t>
  </si>
  <si>
    <t>1.2 Levantamiento de documentos de cada areas.</t>
  </si>
  <si>
    <t>No. de áreas levantadas en año n</t>
  </si>
  <si>
    <t>68 áreas</t>
  </si>
  <si>
    <t>1.3 Realizar mesas de reuniones con las diferentes areas.</t>
  </si>
  <si>
    <t>No. De mesas de reuniones realizadas en año n</t>
  </si>
  <si>
    <t>100 mesas</t>
  </si>
  <si>
    <t>1.4 Elaboración del Cuadro de Clasificación  de los documentos de la Institución</t>
  </si>
  <si>
    <t xml:space="preserve"> Cuadro de clasificación elaborado en año n</t>
  </si>
  <si>
    <t xml:space="preserve"> Un Cuadro de clasificación</t>
  </si>
  <si>
    <t>1.5 Aplicación del cuadro de clasificación por área</t>
  </si>
  <si>
    <t>No. de áreas con cuadro de clasificación aplicado en año n</t>
  </si>
  <si>
    <t>1.5.1 Organizar las areas conforme al cuadro de clasificacion.</t>
  </si>
  <si>
    <t>No. de áreas organizadas en año n</t>
  </si>
  <si>
    <t>1.5.2 Orientar  a las áreas en la aplicación de cuadro de clasificación</t>
  </si>
  <si>
    <t>No. de áreas orientadas en año n</t>
  </si>
  <si>
    <t xml:space="preserve">1.5.3 Seguimiento a las áreas en la aplicación de cuadro de clasificación </t>
  </si>
  <si>
    <t>No. de informes de seguimiento emitido en año n</t>
  </si>
  <si>
    <t>1.6 Creación de la tabla de retención de los documentos.</t>
  </si>
  <si>
    <t>Tabla de retención de documentos creada  en año n</t>
  </si>
  <si>
    <t>Una tabla de retención de documentos</t>
  </si>
  <si>
    <t>1.6.1 Realizar reuniones con las áreas para darle valor a las series documentales</t>
  </si>
  <si>
    <t>No. de reuniones realizadas en año n</t>
  </si>
  <si>
    <t>68 Reuniones</t>
  </si>
  <si>
    <t>2 .Departamento de Archivo Central Institucional fortalecido</t>
  </si>
  <si>
    <t>Departamento de archivo fortalecido</t>
  </si>
  <si>
    <t>Archivo, RRHH, DAF</t>
  </si>
  <si>
    <t>2.1 Infraestructura física del Archivo central mejorada</t>
  </si>
  <si>
    <t>Infraestructura física del archivo mejorada en año n</t>
  </si>
  <si>
    <t xml:space="preserve">Infraestructura física </t>
  </si>
  <si>
    <t xml:space="preserve">2.1.1. Readecuación de  la infraestructura física </t>
  </si>
  <si>
    <t>Infraestructura física del archivo readecuada en año n</t>
  </si>
  <si>
    <t>DA</t>
  </si>
  <si>
    <t>2.1.2 Adquirir puertas antincendios</t>
  </si>
  <si>
    <t>No. de puertas anti-incendio adqueridas en año n</t>
  </si>
  <si>
    <t>1 puerta</t>
  </si>
  <si>
    <t xml:space="preserve">2.2 Equipamiento del Archivo Central </t>
  </si>
  <si>
    <t>Archivo Central Institucional equipado</t>
  </si>
  <si>
    <t>Un Archivo</t>
  </si>
  <si>
    <t>DA y DTI</t>
  </si>
  <si>
    <t xml:space="preserve">2.2.1 Adquirir  estanterías metálicas </t>
  </si>
  <si>
    <t>No. de Estanterías adquiridas en año n</t>
  </si>
  <si>
    <t>10 Estanterías</t>
  </si>
  <si>
    <t xml:space="preserve">DA </t>
  </si>
  <si>
    <t>2.2.3 Adquirir Extintores</t>
  </si>
  <si>
    <t>No. de extintores adquiridos en año n</t>
  </si>
  <si>
    <t>2 Extinguidores</t>
  </si>
  <si>
    <t>2.2.4 Adquirir Equipos de control de humedad</t>
  </si>
  <si>
    <t>No. de unidades  equipos de control de humedad adquiridos en año n</t>
  </si>
  <si>
    <t>12 Unidades</t>
  </si>
  <si>
    <t>2.3 Personal de archivo central  y áreas del MT capacitados</t>
  </si>
  <si>
    <t>No. De personas  capacitadas en año n</t>
  </si>
  <si>
    <t>82 personas</t>
  </si>
  <si>
    <t xml:space="preserve">2.2.1 Coordinación con el Archivo General de la Nación para la  capacitación de los empleados. </t>
  </si>
  <si>
    <t>No. de coordinaciones realizadas en año n</t>
  </si>
  <si>
    <t>5 coordinaciones</t>
  </si>
  <si>
    <t>RRHH y Archivo Central Institucional</t>
  </si>
  <si>
    <t>Departamento de Deporte</t>
  </si>
  <si>
    <r>
      <t xml:space="preserve">Objetivo Estratégico: </t>
    </r>
    <r>
      <rPr>
        <sz val="14"/>
        <color indexed="8"/>
        <rFont val="Calibri"/>
        <family val="2"/>
      </rPr>
      <t>Implementar en toda la organización un enfoque de Gestión para Resultados</t>
    </r>
  </si>
  <si>
    <t>1. Personal del Ministerio de Trabajo orientados y ejercitados en las diferentes disciplinas deportivas y recreativas</t>
  </si>
  <si>
    <t xml:space="preserve">No. de personas del MT orientados y ejercitados en disciplinas deportivas en año n </t>
  </si>
  <si>
    <t>213 personas orientadas</t>
  </si>
  <si>
    <t>1.1. Orientar el personal en diferentes disciplinas deportivas y recreativas</t>
  </si>
  <si>
    <t>No. de personas orientadas en año n</t>
  </si>
  <si>
    <t>104 personas orientadas</t>
  </si>
  <si>
    <t>Unidad Deportiva</t>
  </si>
  <si>
    <t>1.2. Contratar entrenadores</t>
  </si>
  <si>
    <t>No. de entrenadores contratados en año n</t>
  </si>
  <si>
    <t>5 Entrenadores</t>
  </si>
  <si>
    <t>1.3 Entrenar el personal en las diferentes disciplinas deportivas</t>
  </si>
  <si>
    <t xml:space="preserve">No. de personas entrenadas en diferentes disciplinas en año n </t>
  </si>
  <si>
    <t>104 personas entrenadas</t>
  </si>
  <si>
    <t>1.4. Solicitar apoyo logístico</t>
  </si>
  <si>
    <t>Apoyo logistico solicitado en año n</t>
  </si>
  <si>
    <t>Logistica adqurida</t>
  </si>
  <si>
    <t xml:space="preserve">1.4.1 Adquirir útiles deportivos </t>
  </si>
  <si>
    <t>No. De utiles deportivos adquiridos en año n</t>
  </si>
  <si>
    <t>104 Uniformes, 2 caja de pelotas de sotbol, 10 pelotas de softboll</t>
  </si>
  <si>
    <t>1.4.2 Alquiler de campos deportivos</t>
  </si>
  <si>
    <t xml:space="preserve">No. Campos deportivos alquilados en año n </t>
  </si>
  <si>
    <t>9 Campos deportivos</t>
  </si>
  <si>
    <t>1.5 Realizar Actividades deportivas recurrentes</t>
  </si>
  <si>
    <t>No. de actividades deportivas realizadas en año n</t>
  </si>
  <si>
    <t>48 prácticas deportivas</t>
  </si>
  <si>
    <t>1.6 Intercambio deportivo interinstitucional</t>
  </si>
  <si>
    <t>No. de intercambios deportivos en año n</t>
  </si>
  <si>
    <t>12 Intercambios</t>
  </si>
  <si>
    <t>1.7 Realizar prácticas deportivas</t>
  </si>
  <si>
    <t>No. de prácticas deportivas realizadas en año n</t>
  </si>
  <si>
    <t>Departamento de protocolo</t>
  </si>
  <si>
    <r>
      <t xml:space="preserve">Área Estratégica: </t>
    </r>
    <r>
      <rPr>
        <sz val="16"/>
        <color indexed="8"/>
        <rFont val="Cambria"/>
        <family val="1"/>
      </rPr>
      <t xml:space="preserve">Capacidades Institucionales </t>
    </r>
  </si>
  <si>
    <r>
      <t>Objetivo Estratégico 12 :</t>
    </r>
    <r>
      <rPr>
        <sz val="16"/>
        <color indexed="8"/>
        <rFont val="Cambria"/>
        <family val="1"/>
      </rPr>
      <t>Implementar en toda la organización un enfoque de gestión para resultados</t>
    </r>
  </si>
  <si>
    <t>1. Eventos del Ministerio de Trabajo realizados efectivamente</t>
  </si>
  <si>
    <t>No. de eventos y actividades realizadas/No. de eventos y actividades programados</t>
  </si>
  <si>
    <t>15 eventos y /o actividades</t>
  </si>
  <si>
    <t>1.1 Realizar actividad del mes de la Patria</t>
  </si>
  <si>
    <t>No. De actividad realizada en año n</t>
  </si>
  <si>
    <t>2 Ofrendas florales</t>
  </si>
  <si>
    <t>1.2 Realizar actividad del día Internacional de la Mujer</t>
  </si>
  <si>
    <t>1 actividad</t>
  </si>
  <si>
    <t>1.3 Realizar actividad del dia de las Secretarias</t>
  </si>
  <si>
    <t>1.4 Realizar actividad del Dia Internacional de Trabajo.-</t>
  </si>
  <si>
    <t>1.5 Realizar actividad del  día  de las Madres</t>
  </si>
  <si>
    <t>1.6 Realizar actividad del  día de los Padres</t>
  </si>
  <si>
    <t>1.7  Realizar festejo  navideño</t>
  </si>
  <si>
    <t xml:space="preserve">No. de festejos realizados </t>
  </si>
  <si>
    <t>3  festejos y 1 celebracion Final</t>
  </si>
  <si>
    <t>1.8  Contratos cantantes y orquetas.-</t>
  </si>
  <si>
    <t>No. de orquetas contratadas  en año n</t>
  </si>
  <si>
    <t>4 presentaciones</t>
  </si>
  <si>
    <t>312,590,00</t>
  </si>
  <si>
    <t>1.9 Lanzamiento de Graduación de Jóvenes insertados en Zonas Francas</t>
  </si>
  <si>
    <t>No. de celebración de graduación realizadas en año n</t>
  </si>
  <si>
    <t>2 Celebraciones</t>
  </si>
  <si>
    <t xml:space="preserve">2. Unidad de protocolo fortalecida </t>
  </si>
  <si>
    <t xml:space="preserve">Unidad de protocolo fortalecida </t>
  </si>
  <si>
    <t>Una Unidad fortalecida</t>
  </si>
  <si>
    <t>1.1 Solicitar  personal para la Unidad de Protocolo</t>
  </si>
  <si>
    <t>No. de personal solicitadas en año n</t>
  </si>
  <si>
    <t>(3) una secretaria y 2 Conserjes</t>
  </si>
  <si>
    <t>1.2  Adquirir Equipos para las  actividades</t>
  </si>
  <si>
    <t>No. de Equipos Adquiridos en año n</t>
  </si>
  <si>
    <t>Equipos adquiridos</t>
  </si>
  <si>
    <t>1.2.1 Aquisición  de cristaleria para el uso de actividades</t>
  </si>
  <si>
    <t>No. de utencilios adquiridos en año n</t>
  </si>
  <si>
    <t>Utencilios adquiridos</t>
  </si>
  <si>
    <t>1.3  Adquisición de adornos Navideños</t>
  </si>
  <si>
    <t xml:space="preserve"> No. de Adornos Navideños Adquiridos en año n</t>
  </si>
  <si>
    <t>Adornos adquiridos</t>
  </si>
  <si>
    <t>Programa 11</t>
  </si>
  <si>
    <t>Dirección General de Empleo</t>
  </si>
  <si>
    <t>Area Estrategica: Fomento de Empleo Digno</t>
  </si>
  <si>
    <r>
      <rPr>
        <b/>
        <sz val="14"/>
        <color theme="1"/>
        <rFont val="Calibri"/>
        <family val="2"/>
      </rPr>
      <t xml:space="preserve">Objetivo Estratégico 1: </t>
    </r>
    <r>
      <rPr>
        <sz val="14"/>
        <color theme="1"/>
        <rFont val="Calibri"/>
        <family val="2"/>
      </rPr>
      <t>Impulsar el liderazgo rector del MT para promover el empleo digno, el desarrollo económico y la justicia social.</t>
    </r>
  </si>
  <si>
    <r>
      <t xml:space="preserve">Objetivo Estratégico 2: </t>
    </r>
    <r>
      <rPr>
        <sz val="14"/>
        <color theme="1"/>
        <rFont val="Calibri"/>
        <family val="2"/>
      </rPr>
      <t>Impulsar la Política Nacional de Empleo Digno como centro de las políticas públicas en consenso con los actores socio-laborales</t>
    </r>
  </si>
  <si>
    <r>
      <t>Objetivo Estratégico 3:</t>
    </r>
    <r>
      <rPr>
        <sz val="14"/>
        <color theme="1"/>
        <rFont val="Calibri"/>
        <family val="2"/>
      </rPr>
      <t xml:space="preserve"> Facilitar la inserción laboral a través de la intermediación de Empleo</t>
    </r>
  </si>
  <si>
    <r>
      <t>Objetivo Estratégico 4:</t>
    </r>
    <r>
      <rPr>
        <sz val="14"/>
        <color theme="1"/>
        <rFont val="Calibri"/>
        <family val="2"/>
      </rPr>
      <t xml:space="preserve"> Fomentar el Sistema de Información del Mercado Laboral</t>
    </r>
  </si>
  <si>
    <t xml:space="preserve">ACTIVIDADES </t>
  </si>
  <si>
    <t>INDICADORES</t>
  </si>
  <si>
    <t>METAS</t>
  </si>
  <si>
    <t>Presupuesto</t>
  </si>
  <si>
    <t>RESPONSABLES</t>
  </si>
  <si>
    <t>Credito
externo</t>
  </si>
  <si>
    <t>1. Servicio Nacional de Empleo Fortalecido</t>
  </si>
  <si>
    <t>SENAE fortalecido</t>
  </si>
  <si>
    <t>1.1. Adecuación de designaciones administrativas de encargados/as de OTE´s.</t>
  </si>
  <si>
    <t>No. de Técnicos reclasificados en año n</t>
  </si>
  <si>
    <t>2 encargados/as designados.</t>
  </si>
  <si>
    <t>DGE/SENAE</t>
  </si>
  <si>
    <t xml:space="preserve">1.2.  Contratación de personal </t>
  </si>
  <si>
    <t>No. de personas contratadas y entrenadas en año n</t>
  </si>
  <si>
    <r>
      <rPr>
        <b/>
        <sz val="12"/>
        <rFont val="Calibri"/>
        <family val="2"/>
        <scheme val="minor"/>
      </rPr>
      <t>43 g</t>
    </r>
    <r>
      <rPr>
        <b/>
        <sz val="12"/>
        <color theme="1"/>
        <rFont val="Calibri"/>
        <family val="2"/>
        <scheme val="minor"/>
      </rPr>
      <t>estores de empleo contratados</t>
    </r>
  </si>
  <si>
    <t>1.2.1. Contratación de Encargados/as de OTE´s</t>
  </si>
  <si>
    <t>No. de Encargados contratados en año n</t>
  </si>
  <si>
    <t>7 Encargados/as</t>
  </si>
  <si>
    <t>1.2.2. Contratación de Analistas Ocupacionales</t>
  </si>
  <si>
    <t>No. de Analistas Ocupacionales contratados en año n</t>
  </si>
  <si>
    <t>15 Analistas Ocupacionales</t>
  </si>
  <si>
    <t>1.2.3. Contratación de Asesores Empresariales</t>
  </si>
  <si>
    <t>No. de Asesores Empresariales contratados en año n</t>
  </si>
  <si>
    <t>6 Asesores empresariales</t>
  </si>
  <si>
    <t>1.2.4. Contratación de Orientadores Ocupacionales</t>
  </si>
  <si>
    <t>No. de Orientadores Ocupacionales contratados en año n</t>
  </si>
  <si>
    <t>15 Orientadores/as Ocupacionales</t>
  </si>
  <si>
    <t>1.3. Realizar encuentros de Unificación de criterios</t>
  </si>
  <si>
    <t>No. Encuentros realizados en año n</t>
  </si>
  <si>
    <t xml:space="preserve">2 Encuentros </t>
  </si>
  <si>
    <t>1.4. Instalación OTE del MT bajo modelo único</t>
  </si>
  <si>
    <t xml:space="preserve">No. de OTEs operando bajo modelo único en año n  </t>
  </si>
  <si>
    <t>4 OTE´s Instaladas</t>
  </si>
  <si>
    <t>1.4.1. Instalación de OTE en Puerto Plata</t>
  </si>
  <si>
    <t>No. de OTE instalada en año n</t>
  </si>
  <si>
    <t>1 OTE instalada</t>
  </si>
  <si>
    <t>1.4.2. Instalación de OTE en Samaná</t>
  </si>
  <si>
    <t>1.4.3. Instalación de OTE en Valverde</t>
  </si>
  <si>
    <t>1.4.4. Instalación de OTE en Barahona</t>
  </si>
  <si>
    <t>1.4.5. Instalación de OTE en Bonao</t>
  </si>
  <si>
    <t xml:space="preserve">1.5. Adecuación de OTE's existentes </t>
  </si>
  <si>
    <t>No. de OTE's adecuadas en año n</t>
  </si>
  <si>
    <t>13 OTE´s Adecuadas</t>
  </si>
  <si>
    <t>1.5.1. Remodelación de OTE´s</t>
  </si>
  <si>
    <t xml:space="preserve">No. de OTE´s remodeladas en año n </t>
  </si>
  <si>
    <t>13 OTE´s remodeladas</t>
  </si>
  <si>
    <t>1.5.1.1 Realizar  Levantamientos de OTEs en operación</t>
  </si>
  <si>
    <t>No. de levantamientos realizados en año n</t>
  </si>
  <si>
    <t>1.6  Equipamientos de las Oficinas Territoriales de Empleo</t>
  </si>
  <si>
    <t>No. de equipamientos solicitados en año n</t>
  </si>
  <si>
    <t>87 Equipos informaticos y mobiliarios de oficinas</t>
  </si>
  <si>
    <t>1.6.1 Adquisición de Equipos electrónicos e Informáticos</t>
  </si>
  <si>
    <t>No. de equipos electrónicos e informáticos solicitados en instalaciones de las OTES en año n</t>
  </si>
  <si>
    <t xml:space="preserve">45 Equipos </t>
  </si>
  <si>
    <t>1.6.2 Adquisición de mobiliario de oficina.</t>
  </si>
  <si>
    <t>No. de mobiliarios  solicitados en año n</t>
  </si>
  <si>
    <t>53 mobiliarios de oficina</t>
  </si>
  <si>
    <t>1.7 Adquisición de vehículos para la DGE y las OTEs</t>
  </si>
  <si>
    <t>No. de vehículos adquiridos en año n</t>
  </si>
  <si>
    <t>12 vehículos adquiridos</t>
  </si>
  <si>
    <t>1.8 Supervisión y seguimiento de OTE´s</t>
  </si>
  <si>
    <t>No. de OTEs supervisadas en año n</t>
  </si>
  <si>
    <t>17 OTEs</t>
  </si>
  <si>
    <t xml:space="preserve">1.8.1 Realizar visitas de supervisión y seguimiento de operaciones de OTE´s </t>
  </si>
  <si>
    <t>No. de visitas a OTEs realizadas en año n</t>
  </si>
  <si>
    <t>144  Visitas</t>
  </si>
  <si>
    <t>1.9 Renovar membrecía a la Asociación Mundial de Servicios Públicos de Empleo (AMSPE)</t>
  </si>
  <si>
    <t>Membrecía renovada en año n</t>
  </si>
  <si>
    <t xml:space="preserve">Una Membrecía actualizada </t>
  </si>
  <si>
    <t>2. Servicios Nacional de Empleo Promovido</t>
  </si>
  <si>
    <t>No. actividades de realizadas/ No. de actividades programadas</t>
  </si>
  <si>
    <t xml:space="preserve"> SENAE y  Depto. Promoción de Empleo 
</t>
  </si>
  <si>
    <t>2.1. Realizar Operativos de promoción y orientación del SENAE</t>
  </si>
  <si>
    <t>No de operativos realizados en año n</t>
  </si>
  <si>
    <t xml:space="preserve">16 Operativos </t>
  </si>
  <si>
    <t xml:space="preserve">2.1.1. Adquisición de kioskos móviles </t>
  </si>
  <si>
    <t>No. de Kioscos adquiridos en año n</t>
  </si>
  <si>
    <t>4 Kioscos adquiridos</t>
  </si>
  <si>
    <t xml:space="preserve">2.2. Jornadas de promoción de servicio y gestión de vacantes con empresas </t>
  </si>
  <si>
    <t>No. de jornadas de promoción realizadas en año n</t>
  </si>
  <si>
    <t>115 jornadas.</t>
  </si>
  <si>
    <t>2.3. Realizar jornadas de empleo</t>
  </si>
  <si>
    <t>No. de jornadas de empleo realizadas en año n</t>
  </si>
  <si>
    <t xml:space="preserve">33 Jornadas de empleo  </t>
  </si>
  <si>
    <t xml:space="preserve">2.4.  Elaborar materiales promocionales del SENAE </t>
  </si>
  <si>
    <t>No. de materiales promocionales del SENAE elaborados en año n</t>
  </si>
  <si>
    <t>100,000 materiales promocionales elaborados</t>
  </si>
  <si>
    <t>2.5. Realizar encuentros empresariales</t>
  </si>
  <si>
    <t>No. de encuentros realizados en año n</t>
  </si>
  <si>
    <t>2 Encuentros</t>
  </si>
  <si>
    <t xml:space="preserve">2.6. Participar en Jornadas de Inclusión Social </t>
  </si>
  <si>
    <t>No. de jornadas asistidas en año n</t>
  </si>
  <si>
    <t>45 jornadas</t>
  </si>
  <si>
    <t>DGE y SENAE</t>
  </si>
  <si>
    <t>2.7. Realizar Feria de Promoción del Empleo y el Emprendimiento</t>
  </si>
  <si>
    <t>No. de ferias realizadas en año n</t>
  </si>
  <si>
    <t>1 feria</t>
  </si>
  <si>
    <t>DGE, SENAE, Capacitación Laboral</t>
  </si>
  <si>
    <t>3. Demandantes de Empleo Orientados.</t>
  </si>
  <si>
    <t>No. de demandantes de empleo orientados en año n/ No. total de la poblacion desempleada prgramados por las OTEs en año n</t>
  </si>
  <si>
    <t>200 Personas</t>
  </si>
  <si>
    <r>
      <t xml:space="preserve">3.1 </t>
    </r>
    <r>
      <rPr>
        <b/>
        <sz val="12"/>
        <rFont val="Calibri"/>
        <family val="2"/>
        <scheme val="minor"/>
      </rPr>
      <t xml:space="preserve">Orientación en Técnicas para la Búsqueda de Empleo (TBE) </t>
    </r>
  </si>
  <si>
    <r>
      <t xml:space="preserve">
</t>
    </r>
    <r>
      <rPr>
        <sz val="12"/>
        <rFont val="Calibri"/>
        <family val="2"/>
        <scheme val="minor"/>
      </rPr>
      <t>No. actividades de orientación en TBE, realizadas en año n.</t>
    </r>
  </si>
  <si>
    <r>
      <t xml:space="preserve">
50 A</t>
    </r>
    <r>
      <rPr>
        <sz val="12"/>
        <rFont val="Calibri"/>
        <family val="2"/>
        <scheme val="minor"/>
      </rPr>
      <t>ctividades de orientación en TBE</t>
    </r>
  </si>
  <si>
    <t>SENAE y Depto de Orientación Ocupacional</t>
  </si>
  <si>
    <t>3.1.1. Impresión de manuales de  de Tecniccas de busquedad de empleo (TBE)</t>
  </si>
  <si>
    <r>
      <t xml:space="preserve">No. de manuales de tecnica de busquedad de empleo </t>
    </r>
    <r>
      <rPr>
        <sz val="12"/>
        <rFont val="Calibri"/>
        <family val="2"/>
        <scheme val="minor"/>
      </rPr>
      <t>impresoen año n</t>
    </r>
  </si>
  <si>
    <r>
      <t xml:space="preserve">1,000 manuales </t>
    </r>
    <r>
      <rPr>
        <sz val="12"/>
        <rFont val="Calibri"/>
        <family val="2"/>
        <scheme val="minor"/>
      </rPr>
      <t>TBE</t>
    </r>
  </si>
  <si>
    <t>Depto de Orientación Ocupacional</t>
  </si>
  <si>
    <t>3.2. Orientación en Talleres de Motivación para el Auto Empleo.</t>
  </si>
  <si>
    <t>No. actividades de orientación en Autoempleo, impartidos en año n</t>
  </si>
  <si>
    <t>14 actividades de orientación en autoempleo</t>
  </si>
  <si>
    <t>3.2.1. Impresión de manuales de autoempleo</t>
  </si>
  <si>
    <t>No. de manuales de autoempleo en año n</t>
  </si>
  <si>
    <t>200 manuales de autoempleo</t>
  </si>
  <si>
    <t>4. Observatorio del Mercado Laboral Fortalecido</t>
  </si>
  <si>
    <t xml:space="preserve"> Observatorio del Mercado Laboral Fortalecido</t>
  </si>
  <si>
    <t>Un OMLAD</t>
  </si>
  <si>
    <t>OMLAD</t>
  </si>
  <si>
    <t xml:space="preserve">4.1. Contratación nuevo personal </t>
  </si>
  <si>
    <t xml:space="preserve">No. personas contratadas en el OMLAD en año n                 </t>
  </si>
  <si>
    <t>7  Persona contratada</t>
  </si>
  <si>
    <t>4.2 Realizar encuentros de promoción  del  portal de OMLAD</t>
  </si>
  <si>
    <t xml:space="preserve">No. de encuentros de promoción realizados en año n </t>
  </si>
  <si>
    <t>10 encuentros promocionales</t>
  </si>
  <si>
    <t>OMLAD/PRENSA</t>
  </si>
  <si>
    <t>4.3 Portal del OMLAD actualizado</t>
  </si>
  <si>
    <t>Portal del OMLAD actualizado en año n</t>
  </si>
  <si>
    <t>Portal del OMLAD actualizado</t>
  </si>
  <si>
    <t>4.3.1. Actualización del Portal del OMLAD</t>
  </si>
  <si>
    <t>1 Portal</t>
  </si>
  <si>
    <t>4.3.2. Actualización estadísticas del Portal www.omlad.gob.do</t>
  </si>
  <si>
    <t>No. de actualizaciones de  las estadísticas del mercado laboral en año n</t>
  </si>
  <si>
    <t>3 Actualizaciones</t>
  </si>
  <si>
    <t xml:space="preserve">5. Actores socio-laborales con  Informaciones del mercado laboral disponible </t>
  </si>
  <si>
    <t>SIIL Implementado</t>
  </si>
  <si>
    <t>Un Sistema implementado</t>
  </si>
  <si>
    <t>5.1. Sistema Integrado de Información Laboral (SIIL) implementado</t>
  </si>
  <si>
    <t>Sistema Integrado de Indicadores  Laborales implementado en año n</t>
  </si>
  <si>
    <t xml:space="preserve">Un  Sistema Integrado Información Laboral en operación </t>
  </si>
  <si>
    <t>OMLAD/TI/SENAE</t>
  </si>
  <si>
    <t>5.1.1. Activacion de comité interinstitucional de apoyo al SIIL</t>
  </si>
  <si>
    <t>4 reuniones</t>
  </si>
  <si>
    <t>5.1.2. Firma de Convenio  interinstitucional del SIIL para la fase de implementación</t>
  </si>
  <si>
    <t>No. de  convenios firmados en año n</t>
  </si>
  <si>
    <t xml:space="preserve">Un Convenio </t>
  </si>
  <si>
    <t>5.1.3 Capacitación de usuarios del  SIIL.</t>
  </si>
  <si>
    <t xml:space="preserve">No. de personas capacitadas en el uso del SIIL en año n  </t>
  </si>
  <si>
    <t>15 personas capacitadas</t>
  </si>
  <si>
    <t xml:space="preserve">5.1.4 Diseño de la aplicación informática del SIIL  </t>
  </si>
  <si>
    <t xml:space="preserve">Aplicación diseñada en año n  </t>
  </si>
  <si>
    <t>1 aplicación</t>
  </si>
  <si>
    <t>5.1.5 Validación del Mapeo de la oferta y demanda de información laboral</t>
  </si>
  <si>
    <t>Mapeo Validado en año n</t>
  </si>
  <si>
    <t xml:space="preserve">1 Validación </t>
  </si>
  <si>
    <t>DGE/OMLAD</t>
  </si>
  <si>
    <t xml:space="preserve">6. Políticas Públicas de Empleo formuladas en concenso con los actores laborales </t>
  </si>
  <si>
    <t xml:space="preserve">Políticas Públicas de Empleo formuladas </t>
  </si>
  <si>
    <t>Políticas Públicas de empleo formuladas</t>
  </si>
  <si>
    <t xml:space="preserve">6.1.  Firma del Pacto por el fomento de empleo digno, productividad  y desarrollo territorial (PNE)           </t>
  </si>
  <si>
    <t>Pacto firmado en año n</t>
  </si>
  <si>
    <t>1 firma</t>
  </si>
  <si>
    <t>Despacho/DGE/ OMLAD</t>
  </si>
  <si>
    <t>6.2. Realizar  sesiones de CONAEMPLEO</t>
  </si>
  <si>
    <t xml:space="preserve">No. de sesiones realizadas en año n  </t>
  </si>
  <si>
    <t>2 sesiones</t>
  </si>
  <si>
    <t>6.3 Actualización del Plan Nacional de Empleo</t>
  </si>
  <si>
    <t>Actualización de PNE en año n</t>
  </si>
  <si>
    <t>2 actualizaciones</t>
  </si>
  <si>
    <t>6.4 Crear mesas de empleo regionales y sectoriales</t>
  </si>
  <si>
    <t>No. De mesas creadas en año n</t>
  </si>
  <si>
    <t>2 mesas creadas</t>
  </si>
  <si>
    <t xml:space="preserve">7. Investigaciones Especializadas sobre el Mercado Laboral realizadas y publicadas </t>
  </si>
  <si>
    <t>No. de investigaciones del Mercado Laboral realizadas y publicadas en año n/ No. de investigaciones del Mercado Laboral programados en año n*100</t>
  </si>
  <si>
    <t>29 investigaciones</t>
  </si>
  <si>
    <t>7.1 Realizar Investigaciones del mercado laboral</t>
  </si>
  <si>
    <t xml:space="preserve"> No. de estudios regionales realizados  en año n</t>
  </si>
  <si>
    <t>2 Estudios regionales realizados</t>
  </si>
  <si>
    <t>7.1.1 Realizar  estudios regionales (territoriales) del mercado de trabajo</t>
  </si>
  <si>
    <t>No. contratos firmados en año n</t>
  </si>
  <si>
    <t>2 contratos firmados</t>
  </si>
  <si>
    <t>7.1.2 Realizar Estudios de población en condiciones de vulnerabilidad</t>
  </si>
  <si>
    <t>No. De estudios realizados en año n</t>
  </si>
  <si>
    <t>4 estudios realizados</t>
  </si>
  <si>
    <t>7.1.3 Realizar Panorama del Mercado de  Trabajo.</t>
  </si>
  <si>
    <t>No. De panoramas realizados en año n</t>
  </si>
  <si>
    <t>2 Panoramas</t>
  </si>
  <si>
    <t>7.1.4 Realizar  Estudios especializados (Temas priorizados por el MT  y cooper. Internacional)</t>
  </si>
  <si>
    <t xml:space="preserve">2 Estudios </t>
  </si>
  <si>
    <t>7.2  Realizar Informes estadísticos periódicos</t>
  </si>
  <si>
    <t>No. De informes estadisticos realizados en año n</t>
  </si>
  <si>
    <t xml:space="preserve">10 Informes estadísticos realizados </t>
  </si>
  <si>
    <t>7.2.1 Elaborar Boletín del SIRLA</t>
  </si>
  <si>
    <t>No. De Boletines elaborados en año n</t>
  </si>
  <si>
    <t>4 Boletines</t>
  </si>
  <si>
    <t xml:space="preserve">7.3. Publicar Estudios e informes del OMLAD </t>
  </si>
  <si>
    <t xml:space="preserve">No. estudios  publicados en año n  </t>
  </si>
  <si>
    <t>5 Estudios publicados</t>
  </si>
  <si>
    <t>8. Técnicos de la DGE y OTE's capacitados.</t>
  </si>
  <si>
    <t xml:space="preserve">80 tecnicos </t>
  </si>
  <si>
    <t>8.1. Formación de Técnicos de DGE y OTE's en módulo de Desarrollo de Competencias Básicas</t>
  </si>
  <si>
    <t>No. de técnicos formados en año n</t>
  </si>
  <si>
    <t>50 Técnicos formados</t>
  </si>
  <si>
    <t>Capacitación Laboral/SENAE</t>
  </si>
  <si>
    <t>8.2. Formación en Autoempleo y Emprendimiento</t>
  </si>
  <si>
    <t>Emprendimiento/SENAE</t>
  </si>
  <si>
    <t>8.3. Formación en Técnicas de Orientación Vocacional y/o Profesional</t>
  </si>
  <si>
    <t>No. de orientadores formados en año n</t>
  </si>
  <si>
    <t>5 Orientadores formados</t>
  </si>
  <si>
    <t>CL/Orientación Ocupacional</t>
  </si>
  <si>
    <t>8.4. Capacitar el personal en el uso y aplicación del manual de orientación ocupacional</t>
  </si>
  <si>
    <t>No. de orientadores ocupacionales capacitados en año n</t>
  </si>
  <si>
    <t xml:space="preserve"> 40 personas</t>
  </si>
  <si>
    <t>SENAE/Orientación Ocupacional</t>
  </si>
  <si>
    <t>8.5. Formación en Gestión de Redes Sociales y promoción</t>
  </si>
  <si>
    <t>No. de analistas de promoción formados en año n</t>
  </si>
  <si>
    <t>2 analistas de promoción formados</t>
  </si>
  <si>
    <t>8.6. Capacitación en el manejo de la Bolsa Electrónica de Empleo</t>
  </si>
  <si>
    <t>80 personas</t>
  </si>
  <si>
    <t xml:space="preserve">8.7. Capacitar el personal en el uso y aplicación  del manual de procedimientos del SENAE </t>
  </si>
  <si>
    <t xml:space="preserve">No. de personas capacitadas en año n </t>
  </si>
  <si>
    <t xml:space="preserve"> 80 personas </t>
  </si>
  <si>
    <t>8.8. Formación en gestión de recursos del territorios</t>
  </si>
  <si>
    <t>No. de personas capacitadas</t>
  </si>
  <si>
    <t>25 personas</t>
  </si>
  <si>
    <t>CL/SENAE</t>
  </si>
  <si>
    <t>8.9. Capacitación al personal en Liderazgo y Supervisión</t>
  </si>
  <si>
    <t xml:space="preserve">25 personas </t>
  </si>
  <si>
    <t>8.10. Capacitacion de Técnicos de la DGE y OTE's  en técnicas de investigación de mercado</t>
  </si>
  <si>
    <t>No de tecnicos formados en año n</t>
  </si>
  <si>
    <t>OMLAD/SENAE</t>
  </si>
  <si>
    <t>8.10.1. Contratación de facilitador</t>
  </si>
  <si>
    <t>No. de facilitador contratado en año n</t>
  </si>
  <si>
    <t>1 facilitador</t>
  </si>
  <si>
    <t>8.10.2. Imprimir Materiales didácticos</t>
  </si>
  <si>
    <t>No. de Materiales didácticos impresos en año n</t>
  </si>
  <si>
    <t>50 materiales didácticos</t>
  </si>
  <si>
    <t>9 Demandantes de empleo capacitados para la inserción laboral</t>
  </si>
  <si>
    <t>No. de demantes de empleo capacitados/No. De demantes de empleo colocados</t>
  </si>
  <si>
    <t>225 personas</t>
  </si>
  <si>
    <t>9.1 Demandantes de empleo capacitados en modalidades de DCB y emprendimiento</t>
  </si>
  <si>
    <t>No. De Demandantes de empleo capacitados en modalidades de DCB y emprendimiento en ano n</t>
  </si>
  <si>
    <t xml:space="preserve">9.1.1 Conformación de banco de facilitadores </t>
  </si>
  <si>
    <t>No. de facilitadores registrados en DGE en ano n</t>
  </si>
  <si>
    <t>4 facilitadores</t>
  </si>
  <si>
    <t>CL</t>
  </si>
  <si>
    <t>9.1.1.1 Formación de personal en metodología de la formación profesional</t>
  </si>
  <si>
    <t>No. De facilitadores formados  en año n</t>
  </si>
  <si>
    <t>9.1.1.2 Formación de facilitadores en el Desarrollo de Competencias Básicas</t>
  </si>
  <si>
    <t xml:space="preserve">No. De facilitadores formados en año n </t>
  </si>
  <si>
    <t>9.1.1.3 Formación de facilitadores en la modalidad de emprendimiento juvenil</t>
  </si>
  <si>
    <t>No. De facilitadores formados en año n</t>
  </si>
  <si>
    <t>9.1.2 Acciones formativas para jóvenes en el módulo de Desarrollo de Competencias Básicas (DCB)</t>
  </si>
  <si>
    <t>No. de personas capacitadas en (DCB) en año n</t>
  </si>
  <si>
    <t>75 personas (3 cursos)</t>
  </si>
  <si>
    <t>9.1.3. Acciones formativas para jóvenes en la modalidad de emprendimiento juvenil</t>
  </si>
  <si>
    <t>No. de personas capacitadas en emprendimiento juvenil en año n</t>
  </si>
  <si>
    <t xml:space="preserve">Programa para Emprendedores </t>
  </si>
  <si>
    <t>9.1.3.1 Realizar acciones formativas para adultos en la modalidad de Emprendimiento</t>
  </si>
  <si>
    <t>50 personas (2 cursos)</t>
  </si>
  <si>
    <t>9.1.4. Orientar a demandantes de empleo en el acceso al microcrédito</t>
  </si>
  <si>
    <t>200 personas orientadas</t>
  </si>
  <si>
    <t>9.1.5 Imprimir Materiales didácticos para las modalidades de capacitacion</t>
  </si>
  <si>
    <t>200 Materiales</t>
  </si>
  <si>
    <t xml:space="preserve">9.2 Demandantes de empleo en condiciones de vulnerabilidad formados en oficios especializados </t>
  </si>
  <si>
    <t>No. de personas en condiciones de vulnerabilidad formadas en año n/ No. de personas en condiciones de vulnerabilidad formadas en año n-1</t>
  </si>
  <si>
    <t>200 personas formadas</t>
  </si>
  <si>
    <t>9.2.1. Registro de Estudiantes para Formación Ocupacional Especializada (Escuela Taller)</t>
  </si>
  <si>
    <t>No. de estudiantes matriculados en año n</t>
  </si>
  <si>
    <t>200 Estudiantes</t>
  </si>
  <si>
    <t xml:space="preserve">Escuela Taller
</t>
  </si>
  <si>
    <t>9.2.1.1 Capacitar jóvenes en oficios especializados para el empleo</t>
  </si>
  <si>
    <t>No. de estudiantes formados en año n</t>
  </si>
  <si>
    <t>180 Estudiantes</t>
  </si>
  <si>
    <t>9.2.1.2 Capacitar jóvenes en albañileria</t>
  </si>
  <si>
    <t xml:space="preserve">14 estudiantes </t>
  </si>
  <si>
    <t>9.2.1.3 Capacitar jóvenes en artesania</t>
  </si>
  <si>
    <t>40 estudiantes</t>
  </si>
  <si>
    <t>9.2.1.4 Capacitar jóvenes en Carpinteria</t>
  </si>
  <si>
    <t>26 estudiantes</t>
  </si>
  <si>
    <t>9.2.1.5 Capacitar jóvenes en Electricidad</t>
  </si>
  <si>
    <t>30 estudiantes</t>
  </si>
  <si>
    <t>9.2.1.6 Capacitar jóvenes en Fontaneria</t>
  </si>
  <si>
    <t>24 estudiantes</t>
  </si>
  <si>
    <t>9.2.1.7 Capacitar jóvenes en Herreria y Forja</t>
  </si>
  <si>
    <t>16 estudiantes</t>
  </si>
  <si>
    <t>9.2.1.8 Capacitar jóvenes en Proyectos Especiales</t>
  </si>
  <si>
    <t>9.3. Adquisición de  mobiliarios a la Escuela Taller</t>
  </si>
  <si>
    <t xml:space="preserve">No. de  mobiliarios de oficina adquiridos en año n </t>
  </si>
  <si>
    <t xml:space="preserve">18 Mobiliarios </t>
  </si>
  <si>
    <t>DGE/SENAE/Escuela Taller</t>
  </si>
  <si>
    <t>9.4. Intervenir obras civiles</t>
  </si>
  <si>
    <t>No. de obras civiles intervenidas en año n</t>
  </si>
  <si>
    <t>4 obras civiles</t>
  </si>
  <si>
    <t>SENAE/Escuela Taller</t>
  </si>
  <si>
    <t xml:space="preserve">9.4.1. Habilitar Aulas </t>
  </si>
  <si>
    <t>No. de aulas habilitadas en año n</t>
  </si>
  <si>
    <t>2 aulas</t>
  </si>
  <si>
    <t xml:space="preserve">Escuela Taller/ Despacho
</t>
  </si>
  <si>
    <t>9.4.2. Ampliar Taller de Artesanía</t>
  </si>
  <si>
    <t>Taller de Artesanía ampliado en año n</t>
  </si>
  <si>
    <t>1 ampliación</t>
  </si>
  <si>
    <t>9.4.3. Habilitar Taller de Fontanería</t>
  </si>
  <si>
    <t>Taller de Fontanería habilitado en año n</t>
  </si>
  <si>
    <t>1 Taller</t>
  </si>
  <si>
    <t xml:space="preserve"> Escuela Taller/SENAE
</t>
  </si>
  <si>
    <t>9.5. Puesta en Valor Conjunto Cultural</t>
  </si>
  <si>
    <t>Obras culturales Restauradas en año n</t>
  </si>
  <si>
    <t>6 obras restauradas</t>
  </si>
  <si>
    <t xml:space="preserve"> Escuela Taller
</t>
  </si>
  <si>
    <t>9.5.1. Restaurar galerías del Claustro</t>
  </si>
  <si>
    <t>No. de Galerias Restauradas en año n</t>
  </si>
  <si>
    <t>2 galerias del Claustro</t>
  </si>
  <si>
    <t>9.5.2. Restaurar celdas del claustro</t>
  </si>
  <si>
    <t>2 celdas del Claustro</t>
  </si>
  <si>
    <t>9.5.3. Remozar Capilla Soledad</t>
  </si>
  <si>
    <t>No. de Capilla Remozada en    año n</t>
  </si>
  <si>
    <t>1 capilla remozada</t>
  </si>
  <si>
    <t>9.5.4. Impermeabilizar techo Auditorium</t>
  </si>
  <si>
    <t>No. Techo Impermeabilizado en año n</t>
  </si>
  <si>
    <t>1 techo impermeabilizado</t>
  </si>
  <si>
    <t>9.6. Inaugurar obras Escuela Taller</t>
  </si>
  <si>
    <t>No. obras inauguradas / No. de obras realizadas en año n</t>
  </si>
  <si>
    <t>Una obra</t>
  </si>
  <si>
    <t>9.7. Graduación Escuela Taller Promoción 2016-2018</t>
  </si>
  <si>
    <t>No. de estudiantes graduados en año n</t>
  </si>
  <si>
    <t xml:space="preserve">SENAE/ Escuela Taller </t>
  </si>
  <si>
    <t>9.8. Promover Escuela Taller</t>
  </si>
  <si>
    <t>No. actividades de realizadas/ No. de actividades programadas en año n</t>
  </si>
  <si>
    <t>9.8.1. Realizar ferias artesanales</t>
  </si>
  <si>
    <t>No. de ferias artesanales  realizadas en año n</t>
  </si>
  <si>
    <t>2 ferias artesanales</t>
  </si>
  <si>
    <t>Escuela Taller/Departamento de Promoción de Empleo</t>
  </si>
  <si>
    <t xml:space="preserve">9.8.2. Elaboración de murales informativos </t>
  </si>
  <si>
    <t xml:space="preserve">No. de bajantes y/o murales publicitarios   elaborados en año n  </t>
  </si>
  <si>
    <t>4 Murales</t>
  </si>
  <si>
    <t>Total</t>
  </si>
  <si>
    <t>Programa 12</t>
  </si>
  <si>
    <t>Areas Estrategica: Regulación de las Relaciones Laborales</t>
  </si>
  <si>
    <t xml:space="preserve">Objetivos Estratégicos:
</t>
  </si>
  <si>
    <t>No. 5 Promover y regular el trabajo informal y la incorporación a la Seguridad Social</t>
  </si>
  <si>
    <t>No. 6 Propiciar el ejercicio efectivo de derechos laborales y sindicales</t>
  </si>
  <si>
    <t xml:space="preserve">No.10 Fomentar un diálogo social efectivo, ético y de calidad entre los actores laborales </t>
  </si>
  <si>
    <t>1er 
Trimestre</t>
  </si>
  <si>
    <t xml:space="preserve">Responsable
</t>
  </si>
  <si>
    <t>Colaborador</t>
  </si>
  <si>
    <t>1.Usuarios con servicios laborales de calidad</t>
  </si>
  <si>
    <t>No. De usuarios atendidos en linea en ano/ No. total de usuarios en ano n-1</t>
  </si>
  <si>
    <t>DGT</t>
  </si>
  <si>
    <t>1.1 Puesta en marcha vetanilla única de servicios Laborales</t>
  </si>
  <si>
    <t xml:space="preserve">No. de servicios de la DGT automatizados en año n </t>
  </si>
  <si>
    <t>Todos los servicios de la DGT</t>
  </si>
  <si>
    <t>1.1.1 Automatización del Sistema de Gestión de Migración Laboral bajo ventanilla única interinstitucional.</t>
  </si>
  <si>
    <t>Sistema de migración laboral automatizado bajo ventilla unica en año n</t>
  </si>
  <si>
    <t>Un sistema automatizado</t>
  </si>
  <si>
    <t xml:space="preserve">1.1.1.1 Implementación módulo de certificación de extranjeros </t>
  </si>
  <si>
    <t>Módulo de certificación implementado en año n</t>
  </si>
  <si>
    <t>Un módulo</t>
  </si>
  <si>
    <t>1.1.1.2 Implementación módulo de contratos de extranjeros.</t>
  </si>
  <si>
    <t>1.1.2 Desarrollo firma digital</t>
  </si>
  <si>
    <t>Firma digital desarrollada en año n</t>
  </si>
  <si>
    <t>1.1.1.4 Actualizar sistema automatizado de correspondencia (SISCOR Y SISCONE)</t>
  </si>
  <si>
    <t>No. de RLTS con sistemade correspondencia automatizado en año n</t>
  </si>
  <si>
    <t>11 RLTs: San Cristóbal, San Pedro, La Romana, Higuey, San Francisco, Puerto Plata, Moca, San Juan, Bonao, Hato Mayor, El Seybo, Barahona.</t>
  </si>
  <si>
    <t>DGT/ DTI</t>
  </si>
  <si>
    <t xml:space="preserve">1.1.1.5 Actualización de la Administración del SIRLA (Comprobación Planilla, reportes, corrección DGT </t>
  </si>
  <si>
    <t>Módulo de Administración SIRLA Actualizado en año n</t>
  </si>
  <si>
    <t>1.1.1.6  Automatización de los formularios laborales</t>
  </si>
  <si>
    <t>No. de formularios laborales automatizados en año n</t>
  </si>
  <si>
    <t>2 Formularios (DGT-1 y DGT-9)</t>
  </si>
  <si>
    <t>1.1.1.6.1 Automatizar formulario de cierre de empresas (DGT1)</t>
  </si>
  <si>
    <t>DGT1 automatizado en año n</t>
  </si>
  <si>
    <t>DGT1</t>
  </si>
  <si>
    <t>1.1.1.6.2 Automatizar el formulario de suspensión de los efectos de trabajo (DGT9)</t>
  </si>
  <si>
    <t>DGT9 automatizado en año n</t>
  </si>
  <si>
    <t>DGT9</t>
  </si>
  <si>
    <t>1.2 Elaborar manuales y guías</t>
  </si>
  <si>
    <t>Manuales y guias elaborados en año n</t>
  </si>
  <si>
    <t xml:space="preserve">guias </t>
  </si>
  <si>
    <t>1.3 Divulgación de Servicios Laborales</t>
  </si>
  <si>
    <t>No. Campañas de informacion a usuarios en año n</t>
  </si>
  <si>
    <t xml:space="preserve">1.3.1  Orientar a los usuarios sobre los servicios laborales </t>
  </si>
  <si>
    <t xml:space="preserve">No. De usuarios orientados en año n </t>
  </si>
  <si>
    <t xml:space="preserve">1.3.1.1 Elaborar brochures sobre los servicios laborales </t>
  </si>
  <si>
    <t>No. de Brocheres impresos en año n</t>
  </si>
  <si>
    <t>5000 Brochures</t>
  </si>
  <si>
    <t>1.3.1.2 Publicación del portafolio de servicios laborales en el portal institucional,</t>
  </si>
  <si>
    <t>No. De publicaciones realizadas año n</t>
  </si>
  <si>
    <t>2. Direccion General de Trabajo fortalecida</t>
  </si>
  <si>
    <t>Direccion General de Trabajo fortalecida</t>
  </si>
  <si>
    <t>2.1 Realizar reunión de seguimiento de la gestión</t>
  </si>
  <si>
    <t>No. reuniones de seguiminetos realizadas en año n/total de reuniones programadas en año n-1</t>
  </si>
  <si>
    <t>4 Reuniones de seguimiento</t>
  </si>
  <si>
    <t>2.1.1 Realizar reuniones trimestrales de seguimiento a la gestión de las RLTs.</t>
  </si>
  <si>
    <t>No. de reuniones trimetral realizadas (3 en total) en año n</t>
  </si>
  <si>
    <t xml:space="preserve"> 3 Reuniones (RLTs, acogidas a lineamientos DGT)</t>
  </si>
  <si>
    <t xml:space="preserve">2.1.2 Reunión Anual de evaluación de la gestión </t>
  </si>
  <si>
    <t>No. de reuniones de evaluación de gestión en año n</t>
  </si>
  <si>
    <t xml:space="preserve">Una reunión </t>
  </si>
  <si>
    <t>2.1.3  Revisión  de los protocolos de Inspección.</t>
  </si>
  <si>
    <t>No. de Protocolos revisados y editados en año n</t>
  </si>
  <si>
    <t>Protocolos revisados</t>
  </si>
  <si>
    <t>2.2 Organizar Archivo físico DGT y RLTs.</t>
  </si>
  <si>
    <t>No. De archivos organizados en año n/ total de archivos existentes en año n-1</t>
  </si>
  <si>
    <t>9 Archivos organizados</t>
  </si>
  <si>
    <t>2.2.1  Diagnóstico situacional de los archivos SEDE y RLTs.</t>
  </si>
  <si>
    <t>Diagnóstico realizado en año n</t>
  </si>
  <si>
    <t xml:space="preserve">1 Diagnóstico de 37 RLTs. y la SEDE </t>
  </si>
  <si>
    <t>2.2.2  Piloto organización de archivos en RLTs. y SEDE</t>
  </si>
  <si>
    <t>Piloto de archivo en la RLTs y sede realizado en año n</t>
  </si>
  <si>
    <t xml:space="preserve">1 piloto </t>
  </si>
  <si>
    <t>2.2.2.1  Contratación consultoría  organización archivos.</t>
  </si>
  <si>
    <t>consultor contratado en año n</t>
  </si>
  <si>
    <t xml:space="preserve">1 contrato </t>
  </si>
  <si>
    <t>2.2.2.2 Visitas de seguimiento  organización de archivos.</t>
  </si>
  <si>
    <t>No.  de visitas de seguimiento realizadas en año n</t>
  </si>
  <si>
    <t>20 visitas (4 informes)</t>
  </si>
  <si>
    <t>2.2.2.3 Elaborar informe de ejecucion Piloto organización de archivos.</t>
  </si>
  <si>
    <t>No. De informes realizados en año n</t>
  </si>
  <si>
    <t>1 informe</t>
  </si>
  <si>
    <t>2.3 Equipamiento de la DGT y RLTs</t>
  </si>
  <si>
    <t>No. De equipos adquiridos en año n/total de equipos solicitados en año n-1</t>
  </si>
  <si>
    <t>2.3.1 Adquirir mobiliarios, equipos y herramientas para archivar.</t>
  </si>
  <si>
    <t>No. de mobiliarios y equipos de archivo en año n</t>
  </si>
  <si>
    <t>anaqueles, archivos, cajas, mascarillas, guantes, cintas adhesivas, marcadores, reglas molde</t>
  </si>
  <si>
    <t>2.3.2 Adquisición de equipos informáticos RLTs</t>
  </si>
  <si>
    <t>Ver cuadro de necesidades anexo</t>
  </si>
  <si>
    <t>2.3.3 Adquisición de equipos informáticos DGT</t>
  </si>
  <si>
    <t xml:space="preserve">2.3.4 Adquisición de equipos de generación eléctrica para las RLTs. </t>
  </si>
  <si>
    <t>No. de equipos  eléctricos  adquiridos en año n</t>
  </si>
  <si>
    <t>2.3.5 Adquisición de mobiliario para las RLTs.</t>
  </si>
  <si>
    <t>2.3.6 Solicitar mobiliarios de oficina para la DGT</t>
  </si>
  <si>
    <t>2.4  Adquisición de vehículos RLTs</t>
  </si>
  <si>
    <t>No. de vehículos adquiridos en año n/ total de vehiculos solicitados en año n-1</t>
  </si>
  <si>
    <t>30 vehículos 4x4</t>
  </si>
  <si>
    <t>2.5 Adquisición de vehículos  para DGT</t>
  </si>
  <si>
    <t>04  todo terreno y  02 Miniban</t>
  </si>
  <si>
    <t>2.6 Solicitud de personal</t>
  </si>
  <si>
    <t>No. de personal adquiridas en año n/ total de personas solicitadas en año n-1</t>
  </si>
  <si>
    <t>112 personas</t>
  </si>
  <si>
    <t>2.6.1 Designación de nuevo personal  en RLTs</t>
  </si>
  <si>
    <t>No. de personal designado en año n</t>
  </si>
  <si>
    <t>72 personas</t>
  </si>
  <si>
    <t>RRHH/DAF</t>
  </si>
  <si>
    <t xml:space="preserve">2.6.2 Designación de nuevo personal  en DGT </t>
  </si>
  <si>
    <t>40 personas</t>
  </si>
  <si>
    <t>2.7 Solicitar readecuación salarial a  empleados DGT</t>
  </si>
  <si>
    <t>Estructura salarial readecuada en año n</t>
  </si>
  <si>
    <t>Todo el personal de la DGT  (Incluye las distintas Direcciones Departamentales y los Departamentos).</t>
  </si>
  <si>
    <t xml:space="preserve">2.8 Capacitar a técnicos de los servicios legales  </t>
  </si>
  <si>
    <t>No. de tecnicos  de servicios legales capacitados en año n/ total de tecnicos legales exitentes en año n</t>
  </si>
  <si>
    <t xml:space="preserve">252 Técnicos </t>
  </si>
  <si>
    <t>2.8.1 Capacitar el personal en redacción de informes técnicos</t>
  </si>
  <si>
    <t xml:space="preserve">60 personas </t>
  </si>
  <si>
    <t>2.8.2  Capacitar el personal en análisis financieros</t>
  </si>
  <si>
    <t xml:space="preserve"> 30 personas</t>
  </si>
  <si>
    <t>2.8.3 Capacitar inspectores en Técnicas de Investigación</t>
  </si>
  <si>
    <t>No. de talleres impartidos en año n</t>
  </si>
  <si>
    <t>120 personas</t>
  </si>
  <si>
    <t>DCSI y RRHH</t>
  </si>
  <si>
    <t>2.8.4 Entrenamiento del personal  en los sistemas informáticos (Para todo el Personal DGT (SIRLA, SEMC, FILEMASTER, SISCONE, SISTEMA CORRESPONDENCIA)</t>
  </si>
  <si>
    <t>No. de personas entrenadas en los sistemas informáticos en año n</t>
  </si>
  <si>
    <t>TI</t>
  </si>
  <si>
    <t xml:space="preserve">2.8.5 Capacitar el personal en ética </t>
  </si>
  <si>
    <t>200 personas capacitadas (10 cursos)</t>
  </si>
  <si>
    <t>2.8.6 Capacitar el personal de la DGT en Office</t>
  </si>
  <si>
    <t xml:space="preserve">50 personas (2 cursos) </t>
  </si>
  <si>
    <t>2.8.7 Capacitar el personal en Seguridad Social</t>
  </si>
  <si>
    <t>No. de diplomado realizados en año n</t>
  </si>
  <si>
    <t xml:space="preserve">2 cursos de 20 participantes </t>
  </si>
  <si>
    <t>2.8.8 Capacitar el personal en Derecho Laboral (Diplomado)</t>
  </si>
  <si>
    <t>2.8.9 Capacitar el personal en servicio al  usuario</t>
  </si>
  <si>
    <t>No. de cursos impartidos en año n</t>
  </si>
  <si>
    <t xml:space="preserve">3 cursos de 30 participantes </t>
  </si>
  <si>
    <t>2.8.10 Capacitar el peronal en Maestrías Derecho Laboral y Seguridad Social</t>
  </si>
  <si>
    <t>4 Personas  DGT</t>
  </si>
  <si>
    <t>2.8.11   Capacitar el personal de la Unidad de Migración Laboral y DGT en normas y procedimientos de migración</t>
  </si>
  <si>
    <t>8  Técnicos capacitados</t>
  </si>
  <si>
    <t>2.8.12 Capacitación a los Representantes Locales y personal de las OTE´s normas y procedimientos de migración</t>
  </si>
  <si>
    <t xml:space="preserve"> 100 personas capacitadas</t>
  </si>
  <si>
    <t>2.8.13 Capacitar  a los abogados  del Asistencia Judicial en procedimientos laboral</t>
  </si>
  <si>
    <t>No. de técnicos de asistencias judicial capacitados en año n</t>
  </si>
  <si>
    <t xml:space="preserve">70 abogados </t>
  </si>
  <si>
    <t>2.8.14 Capacitar el personal de las RLTS seleccionadas en organización de archivos</t>
  </si>
  <si>
    <t>No. de personas de la RLTs capacitadas en año n</t>
  </si>
  <si>
    <t>90 personas capcitadas (3 talleres)</t>
  </si>
  <si>
    <t>2.9 Proveer de infraestructura a la DGT y RLTs,</t>
  </si>
  <si>
    <t>Infraestrutura adecuada en la DGT y RLTs en año n</t>
  </si>
  <si>
    <t>40 RLTs. y la DGT</t>
  </si>
  <si>
    <t>2.9.1  Solicitar Construcción representaciones locales de Trabajo</t>
  </si>
  <si>
    <t>No. de RLTs construidas en año n</t>
  </si>
  <si>
    <t>4 RLTs.  construida</t>
  </si>
  <si>
    <t>2.9.2 Socilitar remodelación de  representaciones Locales</t>
  </si>
  <si>
    <t>No. de RLTs remodeladas en año n</t>
  </si>
  <si>
    <t>08  RLT remodelada</t>
  </si>
  <si>
    <t xml:space="preserve">2.9.3 Solicitar readecuación área física Departamento de Asistencia Judicial </t>
  </si>
  <si>
    <t>Departamento de Asistencia Judicial readecuado en año n</t>
  </si>
  <si>
    <t>2.9.4 Solicitar acondicionamiento y remodelación salones de la concertación Sede, Santo Domingo Este, San Pedro Macorís  y Santiago de los Caballeros.</t>
  </si>
  <si>
    <t>No. de salones de la concertación remodelados en año n</t>
  </si>
  <si>
    <t>4 Salones remodelados</t>
  </si>
  <si>
    <t xml:space="preserve">3. Promovido el Cumplimiento de la Legislación Laboral </t>
  </si>
  <si>
    <t>No. De trabajadores y empleadores orientados en año n/total de trabajadores y empleadores registrados en año n-1</t>
  </si>
  <si>
    <t xml:space="preserve">3.1 Orientar  a Empleadores y trabajadores en la normativa laboral </t>
  </si>
  <si>
    <t>No. de Empleadores y trabajadores orientados en año n</t>
  </si>
  <si>
    <t xml:space="preserve">3.1.1  Orientar a trabajadores y empleadores sobre norma laboral y seguridad social </t>
  </si>
  <si>
    <t>No. De actores laborales orientados en año n</t>
  </si>
  <si>
    <t>40 talleres de 25 participantes en c/u</t>
  </si>
  <si>
    <t>3.1.2 Orientar trabajadores extranjeros  sobre proceso de regularización.</t>
  </si>
  <si>
    <t>No. de trabajadores orientados en año n</t>
  </si>
  <si>
    <t>500 trabajadores</t>
  </si>
  <si>
    <t>3.1.3 Realizar jornadas de sensibilización  entre los productores agrícola.</t>
  </si>
  <si>
    <t>No. de jornadas realizadas en año n</t>
  </si>
  <si>
    <t>4 Jornadas</t>
  </si>
  <si>
    <t xml:space="preserve">3.1.4.  Realizar encuentros informativos con las organizaciones de trabajadores y empleadores relacionadas con migrantes laborales </t>
  </si>
  <si>
    <t>No de encuentros realizados en año n</t>
  </si>
  <si>
    <t>4 Encuentros de 25 cada uno</t>
  </si>
  <si>
    <t>3.1.5 Orientar a trabajadores y empleadores sobre Resolución alterna de conflictos</t>
  </si>
  <si>
    <t xml:space="preserve">No. de trabajadores y empleadores orientados en año n </t>
  </si>
  <si>
    <t xml:space="preserve"> 120 personas (4 talleres)</t>
  </si>
  <si>
    <t>3.1.6 Orientar a trabajadores y empleadores sobre libertad sindical y negociación colectiva en RD</t>
  </si>
  <si>
    <t>No. de personas orientadas sobre la libertad sindical y negociación en año n</t>
  </si>
  <si>
    <t>3.1.7 Orientar a trabajadores y empleadores sobre importancia de la mediación en los conflictos económicos</t>
  </si>
  <si>
    <t>3.2 Divulgar la legislacion laboral</t>
  </si>
  <si>
    <t>Legislación laboral divulgada en año n</t>
  </si>
  <si>
    <t>Legislación laboral divulgada</t>
  </si>
  <si>
    <t>3.2.1 Reeditar el programa radial</t>
  </si>
  <si>
    <t>Programa radial retornado en año n</t>
  </si>
  <si>
    <t>1 programa semanal</t>
  </si>
  <si>
    <t>RP</t>
  </si>
  <si>
    <r>
      <t>3.2.2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Diseñar desplegables informativos sobre aspectos legislación laboral</t>
    </r>
  </si>
  <si>
    <t>No. de desplegables informátivos deseñados en año n</t>
  </si>
  <si>
    <t xml:space="preserve">4 desplegables de 3000 ejemplares, 1 desplegable de 1000 ejemplares, 1 desplegable de 2000 ejemplares </t>
  </si>
  <si>
    <t xml:space="preserve">DGT
</t>
  </si>
  <si>
    <t xml:space="preserve">3.2.3   Impresión Guía Derechos de los Trabajadores. </t>
  </si>
  <si>
    <t>No. de Guía impresa en año n</t>
  </si>
  <si>
    <t>25,000 guías</t>
  </si>
  <si>
    <t xml:space="preserve">3.2.4 Campaña de publicidad del registro de formularios laborales.  </t>
  </si>
  <si>
    <t>No. de publicidad de registro de formulario laborales en año n</t>
  </si>
  <si>
    <t xml:space="preserve">3 cuña radial </t>
  </si>
  <si>
    <t>3.2.5 Publicar revista sobre temas laborales.</t>
  </si>
  <si>
    <t>No. de revistas publicadas en año n</t>
  </si>
  <si>
    <t>2 revistas</t>
  </si>
  <si>
    <t>3.2.6 Distribuir brochures sobre el servicio de informacion al migrante.</t>
  </si>
  <si>
    <r>
      <t>3.2.7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Diseñar desplegables informativos sobre la mediación</t>
    </r>
  </si>
  <si>
    <t>No. de desplegables informátivos deseñados y distribuidos en año n</t>
  </si>
  <si>
    <t>1000 ejemplares (brochoure)</t>
  </si>
  <si>
    <t>3.2.8 Divulgar las normas laborales para la contratación de trabajadores extranjeros.</t>
  </si>
  <si>
    <t xml:space="preserve">Normas Laborales de migrantes Divulgadas </t>
  </si>
  <si>
    <t>4. Trabajadores agrícolas con asistencia laboral integral.</t>
  </si>
  <si>
    <t>No. De trabajadores agricolas atendidos en año n/ total de trabajadores agricolas registrados en año n-1</t>
  </si>
  <si>
    <t>4.1 Firmar acuerdo con las instituciones responsables del sector agropecuario</t>
  </si>
  <si>
    <t xml:space="preserve"> 2 Acuerdos firmados ( MA, IAD)</t>
  </si>
  <si>
    <t>4.2   Definir mecanismos de coordinación con áreas relacionadas con el Ministerio de Trabajo.</t>
  </si>
  <si>
    <t>Mecanismos definidos en año n</t>
  </si>
  <si>
    <t>1 Documento</t>
  </si>
  <si>
    <t xml:space="preserve">4.3 Coordinar con los representantes locales la agenda de trabajo agropecuario </t>
  </si>
  <si>
    <t>10 Coordinaciones</t>
  </si>
  <si>
    <t>4.4 Coordinación interinstitucional para impartir cursos de capacitación</t>
  </si>
  <si>
    <t xml:space="preserve"> No. Coordinaciones interinstitucionales realizadas en año n</t>
  </si>
  <si>
    <t>2 Coordinaciones (Agricultura y IAD)</t>
  </si>
  <si>
    <t>4.5  Realizar charlas de orientación en el sector agropecuario</t>
  </si>
  <si>
    <t xml:space="preserve"> No. de Charlas de orientación  al sector agropecuario realizadas en año n</t>
  </si>
  <si>
    <t>4 charlas ( para 30 personas c/u)</t>
  </si>
  <si>
    <t>4.6 Capacitar a los trabajadores y empleadores  agrícola en derechos y deberes laborales</t>
  </si>
  <si>
    <t>No. de trabajadores  y empleadores agrícola capacitados en año n</t>
  </si>
  <si>
    <t>120 trabajadores y empleadores capacitados</t>
  </si>
  <si>
    <t>4.7 Promover la incorporación de trabajadores agropecuarios a la Seguridad Social</t>
  </si>
  <si>
    <t>Incorporación de trabajadores agropecuarios a la Seguridad Social promovida en año n</t>
  </si>
  <si>
    <t>1200 trabajadores en la seguridad social</t>
  </si>
  <si>
    <t>5.Migrantes con servicios laborales disponibles.</t>
  </si>
  <si>
    <t>No. De migrantes atendidos en año n/ total de migrantes registrados en año n-1</t>
  </si>
  <si>
    <t>ML</t>
  </si>
  <si>
    <t>5.1  Redefinir funciones operativas del Departamento de Migración Laboral.</t>
  </si>
  <si>
    <t>Funciones del Departamento de Migracion redefinida en año n</t>
  </si>
  <si>
    <t>Departamento de Migracion redefinido</t>
  </si>
  <si>
    <t>5.2  Firmas  de convenios de  colaboracion interinstitucional con instituciones relacionadas. (DGM; MIREX; TSS; DIDA; PROCURADURIA; SECTORES AGRICOLAS, CONSTRUCCION, INTERIOR Y POLICIA),</t>
  </si>
  <si>
    <t>No. Convenios de Colaboración firmados en año n</t>
  </si>
  <si>
    <t xml:space="preserve">9 Convenios </t>
  </si>
  <si>
    <t>5.3 Fortalecer sistema de registro y mecanismos de atención ofrecida a los trabajadores migrantes</t>
  </si>
  <si>
    <t>Sistema de Registro fortalecido en año n</t>
  </si>
  <si>
    <t>1 Sistema  fortalecido</t>
  </si>
  <si>
    <t>5.4 Coordinar con el Ministerio de Relaciones Exteriores los procesos para la protección de los derechos de los trabajadores nacionales migrantes en los paises receptores.</t>
  </si>
  <si>
    <t>3 Coordinaciones</t>
  </si>
  <si>
    <t>5.5 Coordinar con las instancias competentes la difusión de las normas laborales, contratación de extranjeros en RD o de nacionales en  otros países.</t>
  </si>
  <si>
    <t>2 coordinaciones</t>
  </si>
  <si>
    <t xml:space="preserve">5.6 Trabajadores Dominicanos Retornados Atendidos. </t>
  </si>
  <si>
    <t>No.Trabajadores Dominicanos retornados atendidos en año n</t>
  </si>
  <si>
    <t>360 Trabajadores</t>
  </si>
  <si>
    <t>5.6.1 Estudio de la inserción laboral de los trabajadores de origen dominicano retornados (ENM; MIREX)</t>
  </si>
  <si>
    <t xml:space="preserve"> No. de Estudios realizados en año n</t>
  </si>
  <si>
    <t>Un estudio</t>
  </si>
  <si>
    <t xml:space="preserve">5.6.2 Capacitar  trabajadores retornados que lo requieran </t>
  </si>
  <si>
    <t>No. de trabajadores retornados en año n</t>
  </si>
  <si>
    <t>Una promoción</t>
  </si>
  <si>
    <t xml:space="preserve">5.6.3 Orientar a los trabajadores retornados en el autoempleo y/o emprendedurismo. </t>
  </si>
  <si>
    <t xml:space="preserve"> No. de Trabajadores retornados orientados en emprendedurismo en año n</t>
  </si>
  <si>
    <t xml:space="preserve">5.6.4 Intercambiar buenas prácticas con paises que cuenten con experiencia en el tema (Salvador, Honduras, Guatemala, México) </t>
  </si>
  <si>
    <t>No. de Intercambio de Experiencia con paises de referencia en tema de insercion laboral a trabajadores retornados en año n</t>
  </si>
  <si>
    <t>2 Intercambio de experiencias</t>
  </si>
  <si>
    <t>6.  Registro de Nuevos Trabajadores y Empleadores en el MT y la SS Incrementado.</t>
  </si>
  <si>
    <t xml:space="preserve">No. De nuevos registros de trabajadores en el MT y SS en año n/ total de nuevas empresas registradas en año n-1  </t>
  </si>
  <si>
    <t xml:space="preserve">Incremento del 15%  los registros  de nuevos trabajadores </t>
  </si>
  <si>
    <t>6.1 Revisar método de inspección</t>
  </si>
  <si>
    <t>Método de inspección revisado en año n</t>
  </si>
  <si>
    <t>Un Método</t>
  </si>
  <si>
    <t>6.2 Elaborar plan de acción articulado con instituciones públicas y privada</t>
  </si>
  <si>
    <t>Plan de acción elaborado en año n</t>
  </si>
  <si>
    <t xml:space="preserve">6.3 Realizar alianza estrategica con proyecto RD Formalizate </t>
  </si>
  <si>
    <t>Vinculación del MT con el proyecto formalizate impusado en año n</t>
  </si>
  <si>
    <r>
      <t>6.4</t>
    </r>
    <r>
      <rPr>
        <sz val="10"/>
        <color rgb="FFC00000"/>
        <rFont val="Calibri"/>
        <family val="2"/>
        <scheme val="minor"/>
      </rPr>
      <t xml:space="preserve"> Elaborar</t>
    </r>
    <r>
      <rPr>
        <sz val="10"/>
        <rFont val="Calibri"/>
        <family val="2"/>
        <scheme val="minor"/>
      </rPr>
      <t xml:space="preserve"> Protocolos de comunicación e informacion con las instituciones y organismos relacionados con el MT (Mirex, Migracion, TSS, Mineria, Impuestos Internos, Procuraduria General de la República) </t>
    </r>
    <r>
      <rPr>
        <sz val="10"/>
        <color rgb="FFFF0000"/>
        <rFont val="Calibri"/>
        <family val="2"/>
        <scheme val="minor"/>
      </rPr>
      <t>(Ver con Relaciones Pública)</t>
    </r>
  </si>
  <si>
    <t>No. de Protocolos de comunicación e informacion elaborado en año n</t>
  </si>
  <si>
    <t>5 Protocolos</t>
  </si>
  <si>
    <t>7. Trabajadores y Empleadores con Servicio de Inspeccion Ofrecido en Tiempo Oportuno y de calidad</t>
  </si>
  <si>
    <t xml:space="preserve">No. de trabajadores  y empleadores atendidos en el servicios de inspección en año n /No. De solicitudes de visitas de inspeccion realizadas en año n </t>
  </si>
  <si>
    <t xml:space="preserve">DCSI </t>
  </si>
  <si>
    <t xml:space="preserve">DGT- DAF </t>
  </si>
  <si>
    <r>
      <t>7.1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Visitas regulares de verificación del cumplimiento de la normativa laboral, la seguridad social y  la formalidad.</t>
    </r>
  </si>
  <si>
    <t>No. de visistas de inspecciones realizadas en año n</t>
  </si>
  <si>
    <t>68,180 visitas</t>
  </si>
  <si>
    <t xml:space="preserve">7.2 Realizar Visitas especiales de inspeccion diversas </t>
  </si>
  <si>
    <t>No. de visitas especiales  realizadas en año n</t>
  </si>
  <si>
    <t>12,060 visitas</t>
  </si>
  <si>
    <t xml:space="preserve">7.3 Realizar Visitas Focalizadas a las zonas agrícolas </t>
  </si>
  <si>
    <t>No. de visitas focalizadas en las zonas agricolas en año n</t>
  </si>
  <si>
    <t>6,510 visitas</t>
  </si>
  <si>
    <t>7.4  Desarollo  de nuevo  Sistema Electrónico de apoyo a la inspección del trabajo</t>
  </si>
  <si>
    <t>No. de RLTs con Sistema Electrónico de Manejo de Caso  instalado en año n</t>
  </si>
  <si>
    <t>40 RLTs. con sistema instalado</t>
  </si>
  <si>
    <t xml:space="preserve"> DGT</t>
  </si>
  <si>
    <t>7.5 Visitas de supervisión a la gestión de la inspección del trabajo</t>
  </si>
  <si>
    <t>No. de visitas de supervisión realizadas en año n</t>
  </si>
  <si>
    <t>40 visitas</t>
  </si>
  <si>
    <t>7.6 Instalación de nuevo  Sistema Electrónico de apoyo a la inspección del trabajo.</t>
  </si>
  <si>
    <t>Sistema Electrónico de apoyo a la inspección del trabajo instalado en año n</t>
  </si>
  <si>
    <t xml:space="preserve">Un  sistema  </t>
  </si>
  <si>
    <t>7.7 Realizar reuniones de unificacion criterios de Inspección</t>
  </si>
  <si>
    <t>No. de reuniones para unificar criterio realizadas en año n</t>
  </si>
  <si>
    <t xml:space="preserve"> 4 Unificaciones </t>
  </si>
  <si>
    <t>7.7.1 Reproducir resultados de las unificaciones de criterio.</t>
  </si>
  <si>
    <t>No. de ejemplares impreso en año n</t>
  </si>
  <si>
    <t>200 Ejemplares</t>
  </si>
  <si>
    <t>8. Trabajadores y Empleadores Tienen Acceso a Servicio de Mediación Laboral.</t>
  </si>
  <si>
    <t>No. De conflictos registrado en año n/ total de casos resueltos</t>
  </si>
  <si>
    <t>140 sesiones</t>
  </si>
  <si>
    <t>Mediación</t>
  </si>
  <si>
    <r>
      <t>8.1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Celebrar sesiones de mediación</t>
    </r>
  </si>
  <si>
    <t>No. Sesiones realizadas en año n</t>
  </si>
  <si>
    <t>8.2 Servicios de  Mediación y Arbitraje con calidad Mejorada</t>
  </si>
  <si>
    <t xml:space="preserve"> Servicios de  Mediación y Arbitraje mejorado en año n</t>
  </si>
  <si>
    <t>servicios de mediación mejorado</t>
  </si>
  <si>
    <t xml:space="preserve">8.2.1 Elaboración de manual de procedimiento en Mediación </t>
  </si>
  <si>
    <t>Manual de procedimiento de mediación eleborado en año n</t>
  </si>
  <si>
    <t xml:space="preserve">Un Manual </t>
  </si>
  <si>
    <t>8.3 Métodos de conciliación de conflictos en el MT instaurado</t>
  </si>
  <si>
    <t>Método de de conciliación de conflictos instaurado en año n</t>
  </si>
  <si>
    <t>Un método</t>
  </si>
  <si>
    <r>
      <t xml:space="preserve">8.3.1 </t>
    </r>
    <r>
      <rPr>
        <sz val="10"/>
        <rFont val="Calibri"/>
        <family val="2"/>
        <scheme val="minor"/>
      </rPr>
      <t xml:space="preserve">Realizar </t>
    </r>
    <r>
      <rPr>
        <sz val="10"/>
        <color theme="1"/>
        <rFont val="Calibri"/>
        <family val="2"/>
        <scheme val="minor"/>
      </rPr>
      <t>encuentros sectoriales en el Consejo Consultivo del Trabajo.</t>
    </r>
  </si>
  <si>
    <t>3 Encuentros para 40 participantes</t>
  </si>
  <si>
    <r>
      <t>8.3.2</t>
    </r>
    <r>
      <rPr>
        <sz val="10"/>
        <rFont val="Calibri"/>
        <family val="2"/>
        <scheme val="minor"/>
      </rPr>
      <t xml:space="preserve"> Realizar</t>
    </r>
    <r>
      <rPr>
        <sz val="10"/>
        <color theme="1"/>
        <rFont val="Calibri"/>
        <family val="2"/>
        <scheme val="minor"/>
      </rPr>
      <t xml:space="preserve"> Foro discusión con los actores laborales </t>
    </r>
  </si>
  <si>
    <t>No. de Foros realizados en año n</t>
  </si>
  <si>
    <t>Un Foro realizado</t>
  </si>
  <si>
    <t xml:space="preserve">9.Trabajadores y Empleadores Tienen Acceso al Servicio de Asistencia Judicial Gratuita. </t>
  </si>
  <si>
    <t>No. De casos resueltos en año n/ No. De casos que ingresan al sistema de asistencia judicial en año n</t>
  </si>
  <si>
    <t>3,000 personas</t>
  </si>
  <si>
    <t>Asistencia Judicial</t>
  </si>
  <si>
    <r>
      <t>9.1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Solicitar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expedientes ante los Juzgados de Trabajo.</t>
    </r>
  </si>
  <si>
    <t>No. de expedientes gestionados en año n</t>
  </si>
  <si>
    <t>1,000 Casos cerrados satisfactoriamente</t>
  </si>
  <si>
    <t xml:space="preserve">ASJ </t>
  </si>
  <si>
    <t>9.2 Solictar nuevos expedientes ante los juzgados de trabajo.</t>
  </si>
  <si>
    <t>No. de expedientes gestionados ante los jugados de trabajo en año n</t>
  </si>
  <si>
    <t xml:space="preserve">2,000 Expedientes gestionados  </t>
  </si>
  <si>
    <t>9.3 Servicio de Asistencia Judicial con Calidad Mejorada.</t>
  </si>
  <si>
    <t>Servicio de asistencia judicial mejorado en año n</t>
  </si>
  <si>
    <t>servicios de asistencia mejorado</t>
  </si>
  <si>
    <t xml:space="preserve">9.3.1 Visitas Regionales de supervisión </t>
  </si>
  <si>
    <t>No. de visitas regionales realizadas en año n</t>
  </si>
  <si>
    <t>Tres (3) visitas</t>
  </si>
  <si>
    <t>9.3.2 Unificaciones de criterio</t>
  </si>
  <si>
    <t>Dos (2) unificaciones de 40 participantes.</t>
  </si>
  <si>
    <t>9.3.3 Revisión de Guía de Asistencia Judicial</t>
  </si>
  <si>
    <t>Guia de asistencia judicial revisada en año n</t>
  </si>
  <si>
    <t>Una guía revisada</t>
  </si>
  <si>
    <t>9.3.4 Implementación de Guía de Asistencia Judicial</t>
  </si>
  <si>
    <t>Guia de asistencia judicial implementada en año n</t>
  </si>
  <si>
    <t>Una guía implementada</t>
  </si>
  <si>
    <t>9.3.4 Impresión de la guía de Asistencia Judicial</t>
  </si>
  <si>
    <t>2,000 ejemplares</t>
  </si>
  <si>
    <r>
      <t>9.3.4</t>
    </r>
    <r>
      <rPr>
        <sz val="10"/>
        <rFont val="Calibri"/>
        <family val="2"/>
        <scheme val="minor"/>
      </rPr>
      <t xml:space="preserve"> Solicitar</t>
    </r>
    <r>
      <rPr>
        <sz val="10"/>
        <color theme="1"/>
        <rFont val="Calibri"/>
        <family val="2"/>
        <scheme val="minor"/>
      </rPr>
      <t xml:space="preserve"> fondos para ejecución  de  sentencias </t>
    </r>
  </si>
  <si>
    <t>No. de expedientes ejecutados en año n</t>
  </si>
  <si>
    <t>30 sentencias ejecutadas</t>
  </si>
  <si>
    <t>Direccion General de Higiene y Seguridad Industrial</t>
  </si>
  <si>
    <r>
      <t xml:space="preserve">Areas Estratégica: </t>
    </r>
    <r>
      <rPr>
        <sz val="14"/>
        <rFont val="Calibri"/>
        <family val="2"/>
      </rPr>
      <t>Regulación de las relaciones Laborales</t>
    </r>
  </si>
  <si>
    <r>
      <t>Objetivo Estratégico 7 :</t>
    </r>
    <r>
      <rPr>
        <sz val="14"/>
        <rFont val="Calibri"/>
        <family val="2"/>
      </rPr>
      <t xml:space="preserve"> Fomentar la Promoción de Riesgos Laborales</t>
    </r>
  </si>
  <si>
    <t>Credito Extenos</t>
  </si>
  <si>
    <t xml:space="preserve">1. Prevenida la Ocurrencia de  Accidentes y Enfermedades en el Lugar de Trabajo en Cumplimiento  del Reglamento 522-06 </t>
  </si>
  <si>
    <t>No. de evaluaciones realizadas en ano n</t>
  </si>
  <si>
    <t>2,350  Evaluaciones y Monitoreos</t>
  </si>
  <si>
    <t>DGHSI</t>
  </si>
  <si>
    <t>1.1 Evaluar las Condiciones de  Seguridad y Salud en las Empresas</t>
  </si>
  <si>
    <t xml:space="preserve">No. De Evaluaciones de empresas  realizadas en año n </t>
  </si>
  <si>
    <t>1,160  Empresas evaluadas</t>
  </si>
  <si>
    <t>1.1.1 Evaluar las Condiciones de Seguridad y Salud en las Empresas a solicitud de los Empleadores</t>
  </si>
  <si>
    <t>100 Evaluaciones</t>
  </si>
  <si>
    <t>1.1.2 Evaluar los Riesgos Laborales en el Sector  Construcción</t>
  </si>
  <si>
    <t>No de evaluaciones realizadas en el sector construcción en año n</t>
  </si>
  <si>
    <t>350 Evaluaciones</t>
  </si>
  <si>
    <t>1.1.3 Evaluar Riesgos Laborales en el Sector Zona Franca.</t>
  </si>
  <si>
    <t>No. de evaluaciones de riesgos laborales  realizadas en el sector zona franca en año n</t>
  </si>
  <si>
    <t>150 Evaluaciones</t>
  </si>
  <si>
    <t>1.1.4 Evaluar los Riesgos Laborales en el Sector  Agrícola (Banana, caña, arroz, etc.)</t>
  </si>
  <si>
    <t>No. de evaluaciones de riesgos laborales realizadas en el sector agricola en año n</t>
  </si>
  <si>
    <t xml:space="preserve">1.1.5 Evaluar los Riesgos Laborales en el Sector Comercio y Servicio. </t>
  </si>
  <si>
    <t>No. de evaluaciones de riesgos laborales realizadas en el sector comercio en año n</t>
  </si>
  <si>
    <t>1.1.6  Evaluación de Riesgos Laborales en el Sector de Manufactura.</t>
  </si>
  <si>
    <t>No. de evaluaciones  realizadas en año n</t>
  </si>
  <si>
    <t>1.1.7 Evaluar las condiciones de seguridad y salud a solicitud de los trabajadores / Sindicatos</t>
  </si>
  <si>
    <t>No. de Evaluaciones a solicitud de trabajadores realizadas en año n</t>
  </si>
  <si>
    <t>1.1.8 Evaluar las Condiciones de Seguridad y Salud a solicitud de las Instituciones (Instituciones Gubernamentales, Universidades, entre otras)</t>
  </si>
  <si>
    <t>No. de Evaluaciones realizadas en año n</t>
  </si>
  <si>
    <t>1.1.9 Evaluar  sobre las condiciones de seguridad y salud en el trabajo al Ministerio de Trabajo.</t>
  </si>
  <si>
    <t>3 Evaluaciones</t>
  </si>
  <si>
    <t xml:space="preserve">1.2 Monitoreo de las Condiciones  Evaluadas </t>
  </si>
  <si>
    <t>No. de informes de las condiciones de trabajo en año n</t>
  </si>
  <si>
    <t>1,150 Monitoreos</t>
  </si>
  <si>
    <r>
      <t>1.2.1 Monitoreo de las Condiciones Evaluadas en el Sector Zona franca.</t>
    </r>
    <r>
      <rPr>
        <sz val="12"/>
        <rFont val="Calibri"/>
        <family val="2"/>
      </rPr>
      <t xml:space="preserve"> </t>
    </r>
  </si>
  <si>
    <t>No.de informes de monitoreo de las condiciones del sector zona franca realizados en año n</t>
  </si>
  <si>
    <t>200 Informes</t>
  </si>
  <si>
    <t xml:space="preserve">1.2.2  Monitoreo de las Condiciones Evaluadas en el sector comercio </t>
  </si>
  <si>
    <t>No. de informes de las condiciones de trabajo en el sector comercio realizadosen año n</t>
  </si>
  <si>
    <t>150 Informes</t>
  </si>
  <si>
    <t xml:space="preserve">1.2.3 Monitoreo de las Condiciones Evaluadas en el  sector de manufactura. </t>
  </si>
  <si>
    <t>No. de informes de las condiciones en el sector manufactura realizados en año n</t>
  </si>
  <si>
    <t>100 Informes</t>
  </si>
  <si>
    <t>1.2.4 Monitoreo de las Condiciones Evaluadas en el Sector Agrícola (Banano, Caña, Arroz, etc.)</t>
  </si>
  <si>
    <t>No. de informes de las condiciones en el sector agricola realizados en año n</t>
  </si>
  <si>
    <t>1.2.5 Monitoreo de las Condiciones Evaluadas en el Sector Construcción</t>
  </si>
  <si>
    <t>No. de informes de las condiciones en el sector construcción realizados en año n</t>
  </si>
  <si>
    <t>400 Informes</t>
  </si>
  <si>
    <r>
      <t xml:space="preserve">1.3 </t>
    </r>
    <r>
      <rPr>
        <b/>
        <sz val="12"/>
        <color indexed="8"/>
        <rFont val="Calibri"/>
        <family val="2"/>
      </rPr>
      <t>Levantamiento de</t>
    </r>
    <r>
      <rPr>
        <b/>
        <sz val="12"/>
        <rFont val="Calibri"/>
        <family val="2"/>
      </rPr>
      <t xml:space="preserve"> los accidentes en el lugar de trabajo</t>
    </r>
  </si>
  <si>
    <t>No.de levantamiento realizados en año n</t>
  </si>
  <si>
    <t>1.4 Consultas sobre la normativa de Seguridad y Salud</t>
  </si>
  <si>
    <t>No. de Consultas realizadas en año n</t>
  </si>
  <si>
    <t>2. Promovida la Norma de Higiene y Seguridad en el Trabajo</t>
  </si>
  <si>
    <t>No. De Comité Formado</t>
  </si>
  <si>
    <t>1,200 Comité</t>
  </si>
  <si>
    <t xml:space="preserve">2.1. Capacitar a los integrantes de los Comités Mixtos de Seguridad y Salud en el Trabajo </t>
  </si>
  <si>
    <t>No. De integrantes de los CM capacitados en año n</t>
  </si>
  <si>
    <t>1,600 Capacitados</t>
  </si>
  <si>
    <t>ARLSS</t>
  </si>
  <si>
    <t>2.1.1 Impresión de Reglamentos 522-06</t>
  </si>
  <si>
    <t>No. de Reglamentos distribuidos en año n</t>
  </si>
  <si>
    <t>5000 Reglamentos</t>
  </si>
  <si>
    <t>2.1.2 Impresión de Guía de formación de comités mixtos</t>
  </si>
  <si>
    <t>No. de guías distribuidas en año n</t>
  </si>
  <si>
    <t xml:space="preserve">6000 Guias </t>
  </si>
  <si>
    <t xml:space="preserve">2.1.3 Impresión de volantes de promoción  de la  Dirección General de Higiene y Seguridad Industrial  </t>
  </si>
  <si>
    <t>No. de volantes distribuidos en año n</t>
  </si>
  <si>
    <t>5000 Volantes</t>
  </si>
  <si>
    <t>2.1.4 Impresión de brochures con temas relativos a la Higiene y Salud Laboral</t>
  </si>
  <si>
    <t>No. de brochures distribuidos en año n</t>
  </si>
  <si>
    <t>2.1.5 Impresión de Brochures sobre el programa de seguridad y salud en las empresas</t>
  </si>
  <si>
    <t>2.1.6 Diseño de la  Norma de Minería</t>
  </si>
  <si>
    <t>Normade mineria diseñada en año n</t>
  </si>
  <si>
    <t>Una norma</t>
  </si>
  <si>
    <t>2.1.7 Impresión de la Norma de Minería</t>
  </si>
  <si>
    <t>No. De ejemplares de la norma impreso en año n</t>
  </si>
  <si>
    <t>1000 ejemplares</t>
  </si>
  <si>
    <t>2.2 Puesta en marcha  revista anual de Seguridad y Salud en el Trabajo.</t>
  </si>
  <si>
    <t>Revista en circulación</t>
  </si>
  <si>
    <t>Una revista</t>
  </si>
  <si>
    <t>2.2.1 Diseñar  revista anual de Seguridad y Salud en el Trabajo.</t>
  </si>
  <si>
    <t>Revista anual de seguridad y salud en el trabajo diseñada en año n</t>
  </si>
  <si>
    <t>Revista de SS diseñada</t>
  </si>
  <si>
    <t>2.2.2 Elaboracion de revista anual de Seguridad y Salud en el Trabajo.</t>
  </si>
  <si>
    <t>Revista de seguridad y salud elaborada en año n</t>
  </si>
  <si>
    <t>2.2.3 Impresión de revista anual de Seguridad y Salud en el Trabajo.</t>
  </si>
  <si>
    <t>No. de ejemplares de la revista de SST impresas en año n</t>
  </si>
  <si>
    <t xml:space="preserve">5000 Ejemplares </t>
  </si>
  <si>
    <t>2.3 Realizar  Feria de Seguridad y Salud en el trabajo</t>
  </si>
  <si>
    <t xml:space="preserve">2 Feras </t>
  </si>
  <si>
    <t>2.3.1 Feria de Seguridad y Salud  en el Trabajo en Santo Domingo D.N.</t>
  </si>
  <si>
    <t xml:space="preserve">Feria de seguridad y salud en el trabajo realizada en Sto Dgo en año n </t>
  </si>
  <si>
    <t xml:space="preserve">Una Feria </t>
  </si>
  <si>
    <t>2.3.2 Feria de Seguridad y Salud  en el Trabajo en Santiago de los Caballeros</t>
  </si>
  <si>
    <t>Feria de seguridad y salud en el trabajo realizada en Stgo en año n</t>
  </si>
  <si>
    <t xml:space="preserve">2.3.3 Realizar  Simulacro de  buenas prácticas de las empresa, en Seguridad y Salud en el Trabajo </t>
  </si>
  <si>
    <t>No. de simulacros realizados</t>
  </si>
  <si>
    <t>2 Simulacros</t>
  </si>
  <si>
    <t>2.3.4 Exponer las buenas prácticas de la empresas certificadas (Stand)</t>
  </si>
  <si>
    <t>No. de stands de buenas prácticas expuesto en año n</t>
  </si>
  <si>
    <t>30 Stands de Buenas Prácticas</t>
  </si>
  <si>
    <t>2.3.5 Competencia Anual de Brigadas de Emergencia Empresariales.</t>
  </si>
  <si>
    <t>No. de competencias realizadas en año n</t>
  </si>
  <si>
    <t>1 Competencia</t>
  </si>
  <si>
    <t>2.3.6 Realizar Talleres de Capacitación en Segueridad y Salud en el Trabajo</t>
  </si>
  <si>
    <t>No. De talleres de capacitacion impartidos en año n</t>
  </si>
  <si>
    <t>2.3.7 Realizar talleres de Capacitación en Seguridad Vial Laboral</t>
  </si>
  <si>
    <t>3.Empresas Certificadas en Seguridad y Salud en el Trabajo.</t>
  </si>
  <si>
    <t xml:space="preserve">No. de empresas  Certificadas de SST realizada </t>
  </si>
  <si>
    <t>50 Empresas  Cerificadas</t>
  </si>
  <si>
    <t>3.1 Evaluación del programa de SST</t>
  </si>
  <si>
    <t>No. de empresas  evaluadas en año n</t>
  </si>
  <si>
    <t>50 Empresas  Evaluadas</t>
  </si>
  <si>
    <t>3.2 Monitoreo de las empresas</t>
  </si>
  <si>
    <t>No. de empresas monitoreadas en año n</t>
  </si>
  <si>
    <t>50 Empresas  Monitoreadas</t>
  </si>
  <si>
    <t>3.2 Auditar las empresas</t>
  </si>
  <si>
    <t>No. de empresas auditadas en año n</t>
  </si>
  <si>
    <t>50 Empresas  Auditadas</t>
  </si>
  <si>
    <t>3.3 Realizar acto de certificación</t>
  </si>
  <si>
    <t>Acto de certificación realizado en año n</t>
  </si>
  <si>
    <t>1 Acto de certificacion</t>
  </si>
  <si>
    <t xml:space="preserve">4. Servicios de la Dirección General de Higiene y Seguridad Industrial Mejorados </t>
  </si>
  <si>
    <t>Servicios de DGHSI mejorado</t>
  </si>
  <si>
    <t>4.1 Equipamiento de la DGHSI</t>
  </si>
  <si>
    <t>No. de equipos solicitados en año n</t>
  </si>
  <si>
    <t>28 equipos</t>
  </si>
  <si>
    <t>4.1.1 Solicitar equipos de medición de contaminantes</t>
  </si>
  <si>
    <t>No. de equipos de medición solicitados en año n</t>
  </si>
  <si>
    <t xml:space="preserve">12 equipos </t>
  </si>
  <si>
    <t>4.1.2  Solcitar Teléfonos Inteligentes para la evaluación y monitoreo en las empresas</t>
  </si>
  <si>
    <t>No. de telefonos inteligente en año n</t>
  </si>
  <si>
    <t>16 Telefonos</t>
  </si>
  <si>
    <t xml:space="preserve">4.1.3  Elaborar Manual de Procedimientos Técnicos de la DGHSI </t>
  </si>
  <si>
    <t>Manual Elaborado en año n</t>
  </si>
  <si>
    <t>1 Manuales</t>
  </si>
  <si>
    <t xml:space="preserve">4.1.4  Actualizar  Formulario e Instructivos de Evaluación </t>
  </si>
  <si>
    <t>Manualde evaluación actualizado en año n</t>
  </si>
  <si>
    <t xml:space="preserve">Un manual </t>
  </si>
  <si>
    <t>RELACIONES PUBLICAS</t>
  </si>
  <si>
    <t>4.1.5 Adquisicion de Software</t>
  </si>
  <si>
    <t>Un Software en año n</t>
  </si>
  <si>
    <t xml:space="preserve"> 1 Software</t>
  </si>
  <si>
    <t>5. Dirección General de Higiene y Seguridad Industrial Fortalecida</t>
  </si>
  <si>
    <t>Dirección General de Higiene y Seguridad Industrial Fortalecida</t>
  </si>
  <si>
    <t>DGHSI fortalecida</t>
  </si>
  <si>
    <t>5.1 Capacitar el personal de la Dirección en materia de Seguridad y Salud en el Trabajo</t>
  </si>
  <si>
    <t xml:space="preserve">7 Personas </t>
  </si>
  <si>
    <t xml:space="preserve">5.1.1 Capacitación  en Seguridad Social </t>
  </si>
  <si>
    <t>No. De Analistas de Seguridad y Salud Capacitados en año n</t>
  </si>
  <si>
    <t xml:space="preserve">14 Analistas </t>
  </si>
  <si>
    <t>5.1.2 Capacitación en  Auditoría del Sistema de Gestión</t>
  </si>
  <si>
    <t>No. De Analistas de SS Capacitados en año n</t>
  </si>
  <si>
    <t xml:space="preserve">20 Analistas </t>
  </si>
  <si>
    <t>5.1.3 Capacitación Investigación de Accidentes</t>
  </si>
  <si>
    <t>30 Analistas e inspectores Capacitados</t>
  </si>
  <si>
    <t>5.1.4 Capacitación Ergonomía</t>
  </si>
  <si>
    <t>5.1.5 Capacitación Medición de Contaminantes</t>
  </si>
  <si>
    <t>5.1.6 Maestría en Prevención de Riesgos Laborales</t>
  </si>
  <si>
    <t>No. de personas capacitadas en maestria en año n</t>
  </si>
  <si>
    <t>5 Analistas</t>
  </si>
  <si>
    <t>5.1.7  capacitación en Unificación de Criterios para el personal en uso de formularios, procedimientos y protocolos</t>
  </si>
  <si>
    <t>no. de personas capacitadas en año n</t>
  </si>
  <si>
    <t>24 Analistas  Capacitados</t>
  </si>
  <si>
    <t>5.2 Nombramiento de personal a la DGHSI</t>
  </si>
  <si>
    <t>16 personas</t>
  </si>
  <si>
    <t>5.2.1 Solicitar  personal multidisciplinario (Ingenieros Industriales, Licenciados En química, medicos ocupacionales, entre otros)</t>
  </si>
  <si>
    <t xml:space="preserve">No. Personal Solicitado en año n </t>
  </si>
  <si>
    <t>10 técnicos</t>
  </si>
  <si>
    <t>5.2.2  Solicitar contratación de especialistas en Riesgos Laborales para el ORLAB</t>
  </si>
  <si>
    <t>No. de técnicos contratados en año n</t>
  </si>
  <si>
    <t>6 Especialistas</t>
  </si>
  <si>
    <t>5.4 Solicitar mobiliario de oficina</t>
  </si>
  <si>
    <t xml:space="preserve">No.de mobiliarios de oficina solicitados en año n </t>
  </si>
  <si>
    <t xml:space="preserve">26 Sillas Ergonomicas, 4 escritorios , 5 sillas, 12 archivos  </t>
  </si>
  <si>
    <t>5.5 Solicitar equipos informáticos</t>
  </si>
  <si>
    <t>No. de equipos informáticos solicitados en año n</t>
  </si>
  <si>
    <t>18 Computadoras, 3 scaner</t>
  </si>
  <si>
    <t>5.6 Readecuación estructura fisica  de la DGHSI</t>
  </si>
  <si>
    <t>DGHSI readecuada en año n</t>
  </si>
  <si>
    <t>Una readecuación</t>
  </si>
  <si>
    <t>5.7 Asignación de vehículo</t>
  </si>
  <si>
    <t>No. de Vehículos asignados en año n</t>
  </si>
  <si>
    <t>2 Vehículos</t>
  </si>
  <si>
    <t>5.7.1 Asignación de vehículo, Division de DGHSI Santiago de los Caballeros.</t>
  </si>
  <si>
    <t>1 Vehículos</t>
  </si>
  <si>
    <t>5.8 Asignación Chofer</t>
  </si>
  <si>
    <t>Chofer Asignado en año n</t>
  </si>
  <si>
    <t>5.11 Firma de acuerdos Interinstitucionales</t>
  </si>
  <si>
    <t>2 acuerdos</t>
  </si>
  <si>
    <t>5.11.1 Firmar acuerdos con Ministerio de obras Públicas y Comunicaciones (MOPC)</t>
  </si>
  <si>
    <t>1 acuerdo</t>
  </si>
  <si>
    <t>5.11.2 Firmar acuerdos con Administradora de Riesgos Laborales (ARL)</t>
  </si>
  <si>
    <t>ARL</t>
  </si>
  <si>
    <t>5.12 Realizar coordinaciones Insterinstitucionales de los temas de  riesgos laborales del ORLAB</t>
  </si>
  <si>
    <t>No. de coordinaciones insterinstitucionales realizadas en año n</t>
  </si>
  <si>
    <t>5.13 Elaborar protocolos de actuación consjunta con la inspección del trabajo</t>
  </si>
  <si>
    <t>Protocolos elaborados en año n</t>
  </si>
  <si>
    <t>Un protocolo eleaborado</t>
  </si>
  <si>
    <r>
      <t>6.N</t>
    </r>
    <r>
      <rPr>
        <b/>
        <sz val="12"/>
        <rFont val="Calibri"/>
        <family val="2"/>
      </rPr>
      <t>ormas  y politicas de Higiene y Seguridad Laboral Actualizadas</t>
    </r>
  </si>
  <si>
    <t>Normas  de Higiene y seguridad laboral actualizada</t>
  </si>
  <si>
    <t>6.1 Diseñar Política Nacional de Prevención de Accidentes de Trabajo y Enfermedades Profesionas (Ley 87-01, Art.186)</t>
  </si>
  <si>
    <t>Política Nacional de Prevención de Accidentes Implementada en año n</t>
  </si>
  <si>
    <t>1 Política</t>
  </si>
  <si>
    <t>ARLSS, OIT, AECID</t>
  </si>
  <si>
    <t>6.1.1 Realizar mesas técnicas para el debate con relación a las políticas  en e sector construcción, call center y bancas de apuestas</t>
  </si>
  <si>
    <t>No. De mesas técnicas conformadas en año n</t>
  </si>
  <si>
    <t>9 Mesas</t>
  </si>
  <si>
    <t>6.1.2 Resolutar las políticas de prevención de accidentes de trabajo y enfermedades profesionales</t>
  </si>
  <si>
    <t>Resolución emitida en año n</t>
  </si>
  <si>
    <t>6.1.3 Publicar las políticas de prevención de accidentes de trabajo y enfermedades profesionales</t>
  </si>
  <si>
    <t>Política Publicada en año n</t>
  </si>
  <si>
    <t>1 Publicación</t>
  </si>
  <si>
    <t>6.2 Actualizar el Reglamento 522-06</t>
  </si>
  <si>
    <t>Reglamento Actualizado en año n</t>
  </si>
  <si>
    <t>1 Actualización</t>
  </si>
  <si>
    <t xml:space="preserve">6.2.1 Conformar mesas técnicas </t>
  </si>
  <si>
    <t xml:space="preserve">5 mesas </t>
  </si>
  <si>
    <t>OIT, AECID OPS</t>
  </si>
  <si>
    <t xml:space="preserve">6.2.2 Solicitar consultoría </t>
  </si>
  <si>
    <t>Consultoría solicitada en año n</t>
  </si>
  <si>
    <t>1 Consultoría</t>
  </si>
  <si>
    <t>7. Consejo Nacional de Seguridad y Salud en el Trabajo - CONSSO reactivado</t>
  </si>
  <si>
    <t xml:space="preserve"> CONSSO reactivado</t>
  </si>
  <si>
    <t>Un CONSSO</t>
  </si>
  <si>
    <t>7.1 Solicitar asignación de  Presupuesto</t>
  </si>
  <si>
    <t>Presupuesto solicitado en año n</t>
  </si>
  <si>
    <t>1 Presupuesto</t>
  </si>
  <si>
    <t>7.2 Realizar Reuniones</t>
  </si>
  <si>
    <t>No. De Reuniones en año n</t>
  </si>
  <si>
    <t>6 Reuniones</t>
  </si>
  <si>
    <t>8. Direccion del Observatorio de Riesgo y Prevencion Laboral (ORLAB) operando</t>
  </si>
  <si>
    <t>ORLAB operando</t>
  </si>
  <si>
    <t>ORLAB</t>
  </si>
  <si>
    <t>8.1 Operativizar el Observatorio de Riesgos y prevención Laboral (ORLAB)</t>
  </si>
  <si>
    <t>ORLAB operando en año n</t>
  </si>
  <si>
    <t>Un ORLAB</t>
  </si>
  <si>
    <t xml:space="preserve">8.1.1 Realizar Investigaciones de riesgos laborales </t>
  </si>
  <si>
    <t>No. de investigaciones realizadas en año n</t>
  </si>
  <si>
    <t>4 investigaciones</t>
  </si>
  <si>
    <t>8.1.1.1 Realizar estudios regionales en materia de riesgos laborales</t>
  </si>
  <si>
    <t>No. de estudio de riesgos laborales realizados en año n</t>
  </si>
  <si>
    <t>4 Estudios regionales</t>
  </si>
  <si>
    <t>8.1.1.2 Realizar levantamiento de los riesgos laborales</t>
  </si>
  <si>
    <t>No. de levantamientos de riesgos laborales realizados en año n</t>
  </si>
  <si>
    <t>4 levantamientos</t>
  </si>
  <si>
    <t>8.1.2  Solicitar la contratación de consultor</t>
  </si>
  <si>
    <t>cosnultor contratados en año n</t>
  </si>
  <si>
    <t>Un consultor</t>
  </si>
  <si>
    <t>8.1.4 Elaborar informes  sobre riesgos laborales</t>
  </si>
  <si>
    <t>No. de informes de de riesgos laborales elaborados en año n</t>
  </si>
  <si>
    <t>Plan Operatico Anual 2018</t>
  </si>
  <si>
    <t>Comité Nacional de Salario</t>
  </si>
  <si>
    <r>
      <t xml:space="preserve">Area Estrategica: </t>
    </r>
    <r>
      <rPr>
        <sz val="14"/>
        <color theme="1"/>
        <rFont val="Calibri"/>
        <family val="2"/>
        <scheme val="minor"/>
      </rPr>
      <t>Regulación de las Relaciones Laborales</t>
    </r>
  </si>
  <si>
    <r>
      <t xml:space="preserve">Objetivo Estratégico No.10: </t>
    </r>
    <r>
      <rPr>
        <sz val="14"/>
        <color theme="1"/>
        <rFont val="Calibri"/>
        <family val="2"/>
        <scheme val="minor"/>
      </rPr>
      <t>Fomentar un diálogo social efectivo, ético y de calidad entre los actores laborales</t>
    </r>
  </si>
  <si>
    <t>1. Comité Nacional de Salarios fortalecido</t>
  </si>
  <si>
    <t>Comité Nacional de Salarios fortalecido (CNS)</t>
  </si>
  <si>
    <t>CNS</t>
  </si>
  <si>
    <t>666,835.54</t>
  </si>
  <si>
    <t xml:space="preserve">1.1 Contratar Recursos Humanos especializado </t>
  </si>
  <si>
    <t>No. De de pernonas contratadas</t>
  </si>
  <si>
    <t>50,000.00</t>
  </si>
  <si>
    <t xml:space="preserve">1.1.1 Contratación de Consultores Especializados </t>
  </si>
  <si>
    <t>No. de personal designado</t>
  </si>
  <si>
    <t>01 Consultor especialista contratado</t>
  </si>
  <si>
    <t xml:space="preserve">x </t>
  </si>
  <si>
    <t>RH- DAF</t>
  </si>
  <si>
    <t xml:space="preserve">1.1.2 Designación de personal Técnico Especializado   </t>
  </si>
  <si>
    <t xml:space="preserve">01 Economista, 01 abogado especializado contratado </t>
  </si>
  <si>
    <t>40,000.00</t>
  </si>
  <si>
    <t xml:space="preserve">1.2 Capacitación del Personal </t>
  </si>
  <si>
    <t>100,000.00</t>
  </si>
  <si>
    <t>CNS-RH</t>
  </si>
  <si>
    <t xml:space="preserve">1.2.1 Capacitar al personal del CNS en materia de Resolución de Conflictos Laborales </t>
  </si>
  <si>
    <t>No. de personal capacitado</t>
  </si>
  <si>
    <t>05 personas</t>
  </si>
  <si>
    <t>1.2.2 Capacitar el personal en ortografía y redacción</t>
  </si>
  <si>
    <t>02 personas</t>
  </si>
  <si>
    <t>65,000.00</t>
  </si>
  <si>
    <t>CNS- RH</t>
  </si>
  <si>
    <r>
      <t>1.3</t>
    </r>
    <r>
      <rPr>
        <b/>
        <sz val="12"/>
        <color theme="1" tint="4.9989318521683403E-2"/>
        <rFont val="Calibri"/>
        <family val="2"/>
        <scheme val="minor"/>
      </rPr>
      <t xml:space="preserve"> Proveer de equipos y mobiliarios al Comité Nacional de Salarios.</t>
    </r>
  </si>
  <si>
    <t>No. de equipos informatico y mobiliarios de oficina adquiridos</t>
  </si>
  <si>
    <t>9 Equipos y mobiliarios</t>
  </si>
  <si>
    <t>1.3.1 Adquisición de equipos informáticos</t>
  </si>
  <si>
    <t>No. Equipos informáticos adquiridos</t>
  </si>
  <si>
    <t>03 Computadoras, 1 Proyector y 01 Laptop</t>
  </si>
  <si>
    <t>200,000.00</t>
  </si>
  <si>
    <t>CNS-DAF</t>
  </si>
  <si>
    <t>1.3.2 Adquisición de mobiliario de oficina</t>
  </si>
  <si>
    <t>No. de Mobiliarios adquiridos</t>
  </si>
  <si>
    <t xml:space="preserve">2 Archivos y 2 Sillas Secretariales </t>
  </si>
  <si>
    <t xml:space="preserve">X </t>
  </si>
  <si>
    <t>61,835.54</t>
  </si>
  <si>
    <t xml:space="preserve">
2. Trabajadores y Empleadores disponen de tarifas de Salarios Minimos actualizadas por rama de actividades económicas
</t>
  </si>
  <si>
    <t>No. de acuerdos firmados en año n /No. de acuerdos firmados en año n-1</t>
  </si>
  <si>
    <t>3  Acuerdos</t>
  </si>
  <si>
    <t>293,420.16</t>
  </si>
  <si>
    <t>C.N.S.</t>
  </si>
  <si>
    <t>2.1 Convocar a los actores laborales</t>
  </si>
  <si>
    <t xml:space="preserve">No. de Convocatorias realizadas en año </t>
  </si>
  <si>
    <r>
      <t xml:space="preserve">9 </t>
    </r>
    <r>
      <rPr>
        <sz val="12"/>
        <color indexed="8"/>
        <rFont val="Calibri"/>
        <family val="2"/>
        <scheme val="minor"/>
      </rPr>
      <t xml:space="preserve">convocatorias </t>
    </r>
  </si>
  <si>
    <t>85,000.00</t>
  </si>
  <si>
    <t>SECRETARIA C.N.S.</t>
  </si>
  <si>
    <t>2.2 Revisión de Tarifas de Salarios</t>
  </si>
  <si>
    <t xml:space="preserve">No. de tarifas revisadas en año </t>
  </si>
  <si>
    <t>3  tarifas revisadas</t>
  </si>
  <si>
    <t>83,420.16</t>
  </si>
  <si>
    <t>2.3 Tarifa de Salario Mínimo de trabajadores domésticos emitida</t>
  </si>
  <si>
    <t>Tarifa de salario mínimo de trabajadores domésticos emitida</t>
  </si>
  <si>
    <t>Una tarifa</t>
  </si>
  <si>
    <t>2.3.1 Levantamiento de informaciones acerca de los trabajadores domésticos en la Rep. Dom.</t>
  </si>
  <si>
    <t>Leventamiento de informaciones realizado</t>
  </si>
  <si>
    <t>10,000.00</t>
  </si>
  <si>
    <t>2.4 Contratación de consultoría para el acompañamiento en el proceso de la socialización de la Ley No. 187-17</t>
  </si>
  <si>
    <t>No de personal contratado</t>
  </si>
  <si>
    <t>1 contrato</t>
  </si>
  <si>
    <t>RH/CNS</t>
  </si>
  <si>
    <t>2.5 Socializar Convenio 189 de trabajos domésticos</t>
  </si>
  <si>
    <t>No. de socializaciones realizadas</t>
  </si>
  <si>
    <t>Una Socialización realizada</t>
  </si>
  <si>
    <t>30,000.00</t>
  </si>
  <si>
    <t xml:space="preserve">CNS </t>
  </si>
  <si>
    <t xml:space="preserve">2.6 Reunión tripartita con los actores laborales para consesuar tarifa de salario minimo de trabajadores domésticos </t>
  </si>
  <si>
    <t>No. de encuentros realizados</t>
  </si>
  <si>
    <t xml:space="preserve">01 Reunión tripartita realizada  </t>
  </si>
  <si>
    <t>45,000.00</t>
  </si>
  <si>
    <t>3. Resoluciones de salarios minimos  del CNS publicada oportunamente</t>
  </si>
  <si>
    <t>No. de  resoluciones de salarios publicadas  en año n</t>
  </si>
  <si>
    <t>3 Resoluciones con 6 publicaciones</t>
  </si>
  <si>
    <t>240,000.00</t>
  </si>
  <si>
    <t>C.N.S./REL. PUBLICAS</t>
  </si>
  <si>
    <t xml:space="preserve">3.1. Publicar  las Resoluciones de Salarios Mínimos                           </t>
  </si>
  <si>
    <t xml:space="preserve">No. de  Resoluciones de salarios publicadas  a tiempo en año </t>
  </si>
  <si>
    <t>06 publicaciones Tarifas de Salarios Mínimos</t>
  </si>
  <si>
    <t>20,000.00</t>
  </si>
  <si>
    <t>RELC. PUBLICAS</t>
  </si>
  <si>
    <t xml:space="preserve">3.2 Impresión Tarifario </t>
  </si>
  <si>
    <t xml:space="preserve">No. de Tarifario impresos </t>
  </si>
  <si>
    <t xml:space="preserve">3,000 ejemplares </t>
  </si>
  <si>
    <t>3.3 Impresión Folleto "Conozca el Comité Nacion al de Salarios (CNS)"</t>
  </si>
  <si>
    <t xml:space="preserve">No. de Folletos impresos en año </t>
  </si>
  <si>
    <t xml:space="preserve">1,500 ejemplares de folletos </t>
  </si>
  <si>
    <t>90,000.00</t>
  </si>
  <si>
    <t>3.4 Diseñar e imprimir brochoures informativos sobre Salario Minimo Nacional</t>
  </si>
  <si>
    <t>No. de Brochoures impresos</t>
  </si>
  <si>
    <t>500 ejemplares por tarifas</t>
  </si>
  <si>
    <t>4. Empresas reclasificadas según la Ley No. 187-17 del Regimen Regulatorio del Salario Minimo de las PYMES</t>
  </si>
  <si>
    <t xml:space="preserve">No. De Empresas reclasificadas según Ley No. 187-17 </t>
  </si>
  <si>
    <t>Empresas reclasificadas según Ley No. 187-17</t>
  </si>
  <si>
    <t>290,000.00</t>
  </si>
  <si>
    <t>4.1 Levantamiento de informacion acerca de las MIPYMES en la Rep. Dom.</t>
  </si>
  <si>
    <t>Diagnóstico presentado sobre el No. de empresas existentes en virtud de la Ley 187-17</t>
  </si>
  <si>
    <t xml:space="preserve">1 informe presentado </t>
  </si>
  <si>
    <t>60,000.00</t>
  </si>
  <si>
    <t xml:space="preserve">4.1.1  Contratación de consultoría  para el acompañamiento en todo el  proceso de reclasificación </t>
  </si>
  <si>
    <t>No. de personal contratado</t>
  </si>
  <si>
    <t xml:space="preserve">CNS-RH </t>
  </si>
  <si>
    <t>4. 2 Revisar la escala según el capital de la empresa.</t>
  </si>
  <si>
    <t>Ley 187-17 socializada</t>
  </si>
  <si>
    <t xml:space="preserve">4.3 Realizar coordinacion interinstitucional con los distintos actores involucrados en la ley 187-17 </t>
  </si>
  <si>
    <t>No. de coordinaciones realizadas</t>
  </si>
  <si>
    <t>3 Coordinaciones realizadas</t>
  </si>
  <si>
    <t>4.4 Aplicar la Ley 187-17 de regimen regulatorio del salarios mínimos de las PYMES.</t>
  </si>
  <si>
    <t>Resolucion emitida por el Comité Nacional de Salarios aplicando la Ley 187-17</t>
  </si>
  <si>
    <t xml:space="preserve">Ley 187-17 de regímen regulatorio del salario mínimo de las PYMES aplicado en la discusión de la salarios mínimos </t>
  </si>
  <si>
    <t xml:space="preserve">4.5 Realizar  encuentros para Socializar de la Ley 187-17 </t>
  </si>
  <si>
    <t>No. de encuentros de socialización realizados</t>
  </si>
  <si>
    <t>5. Escala Salarial según capacital de las empresas revisadas</t>
  </si>
  <si>
    <t>No. de escala salarial revisadas</t>
  </si>
  <si>
    <t>3 Escalas</t>
  </si>
  <si>
    <t>5.1 Realizar encuentro de consenso con los actores laborales</t>
  </si>
  <si>
    <t>No. de encuentro realizados</t>
  </si>
  <si>
    <t>5 Encuetros</t>
  </si>
  <si>
    <t>5.2 Socializar de la escala salarial</t>
  </si>
  <si>
    <t>Escala salarial socializada</t>
  </si>
  <si>
    <t>5.3 Publicación de la escala salarial</t>
  </si>
  <si>
    <t>Escala salarial publicada</t>
  </si>
  <si>
    <t>TOTAL</t>
  </si>
  <si>
    <t>1,490,255.70</t>
  </si>
  <si>
    <t xml:space="preserve">Dirección de Trabajo Infantil </t>
  </si>
  <si>
    <r>
      <t>Area Estratégica:</t>
    </r>
    <r>
      <rPr>
        <sz val="14"/>
        <rFont val="Calibri"/>
        <family val="2"/>
        <scheme val="minor"/>
      </rPr>
      <t xml:space="preserve"> Regulación de las Relaciones Laborales</t>
    </r>
  </si>
  <si>
    <r>
      <rPr>
        <b/>
        <sz val="14"/>
        <rFont val="Calibri"/>
        <family val="2"/>
        <scheme val="minor"/>
      </rPr>
      <t xml:space="preserve">Objetivos Estratégicos: </t>
    </r>
    <r>
      <rPr>
        <sz val="14"/>
        <rFont val="Calibri"/>
        <family val="2"/>
        <scheme val="minor"/>
      </rPr>
      <t>Prevención y Erradicación progresiva del Trabajo Infantil y sus Peores Formas</t>
    </r>
  </si>
  <si>
    <t xml:space="preserve">Indicadores </t>
  </si>
  <si>
    <t>Muy</t>
  </si>
  <si>
    <t>Dona-
ciones</t>
  </si>
  <si>
    <t xml:space="preserve">1.Politicas Publicas de Prevencion y Erradicacion Progresiva  del Trabajo Infantil y sus peores  formas impulsadas, bajo la rectoria del Ministerio del Trabajo </t>
  </si>
  <si>
    <t>Politicas Publicas impulsadas en año n</t>
  </si>
  <si>
    <t>DITI/Despacho/DGT/RLT/CDN/CDLS</t>
  </si>
  <si>
    <t>1.1. Sesiones de trabajo con el Comité Directivo Nacional (CDN)</t>
  </si>
  <si>
    <t>No. De Sesiones Realizadas en año n</t>
  </si>
  <si>
    <t>6 sesiones</t>
  </si>
  <si>
    <t>1.1.2 Realizar sesiones de trabajo con la Comisión Contra el Abuso y la Explotación sexual Comercial.</t>
  </si>
  <si>
    <t>5 sesiones</t>
  </si>
  <si>
    <t xml:space="preserve">1.2 Diseñar el módulo de recolección de datos sobre el Trabajo Infantil. </t>
  </si>
  <si>
    <t>Un Módulo Diseñado en año n</t>
  </si>
  <si>
    <t>1 Módulo</t>
  </si>
  <si>
    <t>1.2.1 Implementar Módulo  de recolección de datos</t>
  </si>
  <si>
    <t>Módulo implementado en año n</t>
  </si>
  <si>
    <t>1.2.2 Redactar manual de funcionamiento del módulo</t>
  </si>
  <si>
    <t>Manual de módulo redactado en año n</t>
  </si>
  <si>
    <t>1.2.3 Capacitar el personal sobre el Manual de funcionamiento del Módulo.</t>
  </si>
  <si>
    <t>No. de capacitaciones realizadas en año n</t>
  </si>
  <si>
    <t xml:space="preserve">1.3 Realizar alianzas estrategicas con ONGs y Organimos Internacionales </t>
  </si>
  <si>
    <t>No. De alianzas realizadas en año n</t>
  </si>
  <si>
    <r>
      <t>1.3.1  Firmar Acuerdos de cooperación con aliados estratégicos.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(FEDOMU, CODUA, FEDODIM, AGRICULTURA, DON BOSCO, EDUCACION - FEDA*: RENOVARLO) y red empresarial.</t>
    </r>
  </si>
  <si>
    <t>No. De acuerdos firmados en año n</t>
  </si>
  <si>
    <t>6 Acuerdos</t>
  </si>
  <si>
    <t>1.4 Elaborar informes nacionales e internacional (OIT y USDOL)</t>
  </si>
  <si>
    <t>No. de informes en año n</t>
  </si>
  <si>
    <t xml:space="preserve">1.5 Seguimiendo a los Comités Directivos Locales (CDLs) </t>
  </si>
  <si>
    <t>No. De enccuentros con CDLs en año n</t>
  </si>
  <si>
    <t>15 CDLs</t>
  </si>
  <si>
    <t xml:space="preserve">1.5.1 Capacitacion a los  Comités Directivos Locales (CDLs) </t>
  </si>
  <si>
    <t>1.5.2 Elaboracion de Agenda Local</t>
  </si>
  <si>
    <t>Agenda Local Elaborada en año n</t>
  </si>
  <si>
    <t>2. Celulas de vigilancia de Prevencion y Erradicacion Progresiva de trabajo infantil y sus Peores Formas, instaladas y funcionando</t>
  </si>
  <si>
    <t>No. De celulas de vigilancia Instaladas en año n / No de celulas de vigilancias instaladas en año n-1</t>
  </si>
  <si>
    <t>2.1  Instalar Celulas de Vigilancia.</t>
  </si>
  <si>
    <t>No. de celulas Instaladas en año n</t>
  </si>
  <si>
    <t>10 celulas</t>
  </si>
  <si>
    <t xml:space="preserve">2.2 Seguimiento de las células de vigilancias </t>
  </si>
  <si>
    <t>No.  De encuentros con las celulas de vigilancia en año n</t>
  </si>
  <si>
    <t xml:space="preserve">2.3  Solicitar  aprobacion de la resolución que crea las células de vigilancias </t>
  </si>
  <si>
    <t>Resolución Solicitada en año n</t>
  </si>
  <si>
    <t xml:space="preserve">1 Resolución </t>
  </si>
  <si>
    <t>3.  Trabajo Infantil y sus Peores Formas detectado y reducido. (ZONA AGRICOLA)</t>
  </si>
  <si>
    <t>No. de NNAs retirados en año n/ No. De NNA retirados en año n-1</t>
  </si>
  <si>
    <t>250 NNAs</t>
  </si>
  <si>
    <t>DITI/DGE/DAF/Inspecion/RLTS/CDN/CDLS</t>
  </si>
  <si>
    <t>3.1 Realizar Operativos de deteccion y retiro de NNAs</t>
  </si>
  <si>
    <t>No. De operativos realizados en año n</t>
  </si>
  <si>
    <t>24 operativos</t>
  </si>
  <si>
    <t xml:space="preserve">3.1.1 Operativos focalizados en zonas urbanas. </t>
  </si>
  <si>
    <t>12 Operativos</t>
  </si>
  <si>
    <t>3.1.2 Operativos focalizados en zonas rural.</t>
  </si>
  <si>
    <t>3.2 Seguimientos a denuncias (Website MT y APP).</t>
  </si>
  <si>
    <t>No. De atenciones a las denuncias en año n</t>
  </si>
  <si>
    <t>4. Trabajo Infantil y sus peores formas prevenidos.</t>
  </si>
  <si>
    <t>No. De actividades de prevención realizadas en año n/ No. De actividades de prevencion programadas en año n</t>
  </si>
  <si>
    <t> 4.1  Realizar campañas de divulgacion contra el Trabajo Infantil.</t>
  </si>
  <si>
    <t>No. De campaña realizadas en año n</t>
  </si>
  <si>
    <t>Una Campaña</t>
  </si>
  <si>
    <t>4.1.1 Colocación de anuncios y cápsulas informativas en medios de comunicación ( TV, radio) y redes sociales</t>
  </si>
  <si>
    <t>No. De anuncios publicados en año n</t>
  </si>
  <si>
    <t>4.1.2 Publicar mensajes alusivos al trabajo infantil en revistas de instituciones gubernamentales y organismos privados</t>
  </si>
  <si>
    <t>No. de publicaciones y propagandas realizadas en año n</t>
  </si>
  <si>
    <t>4.2 Realizar jornada alusiva al dia Internacional contra el Trabajo Infantil (12 junio)</t>
  </si>
  <si>
    <t xml:space="preserve">Jornada de conmemoración </t>
  </si>
  <si>
    <t>Una Jornada</t>
  </si>
  <si>
    <t>4.2.1 Lanzamiento campana dia Internacional TI</t>
  </si>
  <si>
    <t>Campana dia Internacional TI lanzada año n</t>
  </si>
  <si>
    <t>4.2.2 Publicacion en medios de comunicación y redes sociales dia internacional TI</t>
  </si>
  <si>
    <t>Actividad publicada</t>
  </si>
  <si>
    <t>4.3 Sensibilizar los actores socio-laborales sobre Trabajo Infantil y sus peores formas.</t>
  </si>
  <si>
    <t>No. De actividades de sensibilización realizadas en año n</t>
  </si>
  <si>
    <t xml:space="preserve">3 Actividades </t>
  </si>
  <si>
    <t xml:space="preserve"> 4.3.1 Sensibilizar empleadores y trabajadores. </t>
  </si>
  <si>
    <t>No. De personas sensibilizadas en año n</t>
  </si>
  <si>
    <t>90 personas</t>
  </si>
  <si>
    <t>4.3.2 Sensibilizar personal del ministerio de Trabajo Sobre Trabajo Infantil.</t>
  </si>
  <si>
    <t>40 Personas</t>
  </si>
  <si>
    <t>4.3.3 Sensibilizar maestros, Directores, padres, amigos y estudiantes de la escuela sobre Trabajo Infantil</t>
  </si>
  <si>
    <t>300 Personas</t>
  </si>
  <si>
    <t>DITI/Despacho/DAF/DRH/DPD</t>
  </si>
  <si>
    <t>4.3.4 Sensibilizar lideres religiosos  y comunitarios.</t>
  </si>
  <si>
    <t>60 Personas</t>
  </si>
  <si>
    <t>4.3.5 Sensibilizar a Jueces, Ficales y Policias.</t>
  </si>
  <si>
    <t>No. De Jueces, Fiscales y Policias en año n</t>
  </si>
  <si>
    <t>25 Personas</t>
  </si>
  <si>
    <t>4.4Formar multiplicadores sobre Trabajo Infantil y sus Peores Formas.</t>
  </si>
  <si>
    <t>No De multiplicadores formados en año n</t>
  </si>
  <si>
    <t>5 Dirección de Tabajo Infantil fortalecida (DITI)</t>
  </si>
  <si>
    <t>Dirección de Tabajo Infantil fortalecida (DITI)</t>
  </si>
  <si>
    <t>5.1 Capacitación técnica del personal de la (DITI), en trabajo infantil</t>
  </si>
  <si>
    <t>No. técnicos capacitados en año n</t>
  </si>
  <si>
    <t>13 Personas</t>
  </si>
  <si>
    <t>5.1.1 capacitar al personal en técnicas de investigación social</t>
  </si>
  <si>
    <t>4 personas</t>
  </si>
  <si>
    <t xml:space="preserve">5.1.2 Solicitar programas de maestrias </t>
  </si>
  <si>
    <t>Programa de maestria Solicitados en año n</t>
  </si>
  <si>
    <t>5 Personas</t>
  </si>
  <si>
    <t>5.1.3  Capacitar al personal en manejo de estadisticas</t>
  </si>
  <si>
    <t xml:space="preserve">2 personas </t>
  </si>
  <si>
    <t>5.2 Elaboración de manuales de procesos y procedimientos de la DITI</t>
  </si>
  <si>
    <t>Manuales elaborados en año n</t>
  </si>
  <si>
    <t>5.2.1 Realizar Levantamiento de procesos de la DITI</t>
  </si>
  <si>
    <t>levantamiento realizado en año n</t>
  </si>
  <si>
    <t>5.2.2 Realizar mapeo de procesos de la Dirección</t>
  </si>
  <si>
    <t>Mapeo realizados en año n</t>
  </si>
  <si>
    <t>Un Mapeo</t>
  </si>
  <si>
    <t>5.2.3 Publicar el manual de procesos</t>
  </si>
  <si>
    <t xml:space="preserve">Manual Impreso en año </t>
  </si>
  <si>
    <t>5.3 Equipamiento de la Direccion de Trabajo Infantil</t>
  </si>
  <si>
    <t>5.3.1 Solicitar mobiliarios de oficina</t>
  </si>
  <si>
    <t>5.3.2 Solicitar equipos informáticos</t>
  </si>
  <si>
    <t>Una Lapto, una impresora y 2 pc</t>
  </si>
  <si>
    <t>5.3. Solicitar un vehículo de transporte</t>
  </si>
  <si>
    <t>vehículo de transporte solicitado en año n</t>
  </si>
  <si>
    <t>1 Vehículo</t>
  </si>
  <si>
    <t>Consejo de Formación Técnico Profesional (INFOTEP)</t>
  </si>
  <si>
    <r>
      <t xml:space="preserve">Objetivo Estratégico No.12: </t>
    </r>
    <r>
      <rPr>
        <sz val="16"/>
        <color theme="1"/>
        <rFont val="Calibri"/>
        <family val="2"/>
        <scheme val="minor"/>
      </rPr>
      <t>Implementar en toda la organización un enfoque de gestión para resultados</t>
    </r>
  </si>
  <si>
    <t>1.-Estudiantes beneficiados con programas de capacitación del INFOTEP</t>
  </si>
  <si>
    <t>No. de personas beneficiadas de los programas de capacitación en año n</t>
  </si>
  <si>
    <t xml:space="preserve">498,170 Estudiantes </t>
  </si>
  <si>
    <t>INFOTEP</t>
  </si>
  <si>
    <t>1.1 Ofrecer acciones formativas  técnicas y especializadas a los ciudadanos</t>
  </si>
  <si>
    <t xml:space="preserve">No. de acciones formativas impartidas a los ciudadanos en año n </t>
  </si>
  <si>
    <t>27,998 acciones formativas</t>
  </si>
  <si>
    <t>1.2 Incorporar nuevos cursos dependiendo de la demanda del mercado laboral</t>
  </si>
  <si>
    <t xml:space="preserve">No. de cursos incorporados en año n </t>
  </si>
  <si>
    <t>50 cursos</t>
  </si>
  <si>
    <t>1.3 Crear la base de datos estadísticos MT-INFOTEP, con los posibles demandantes de empleo</t>
  </si>
  <si>
    <t>Base de datos estadísticos creada en año n</t>
  </si>
  <si>
    <t>Una base da datos</t>
  </si>
  <si>
    <t>Programa 01</t>
  </si>
  <si>
    <t>Consejo Nacional  de la Seguridad Social (CSS)</t>
  </si>
  <si>
    <r>
      <rPr>
        <b/>
        <sz val="16"/>
        <color theme="1"/>
        <rFont val="Calibri"/>
        <family val="2"/>
        <scheme val="minor"/>
      </rPr>
      <t xml:space="preserve">Objetivo Estratégico No. 5: </t>
    </r>
    <r>
      <rPr>
        <sz val="16"/>
        <color theme="1"/>
        <rFont val="Calibri"/>
        <family val="2"/>
        <scheme val="minor"/>
      </rPr>
      <t>Promover y regular el trabajo formal y la incorporación a la Seguridad Social</t>
    </r>
  </si>
  <si>
    <t>1 . Alineación Estratégica/Operativa del MT -CNSS definida.</t>
  </si>
  <si>
    <t>No. de sesiones del CNSS realizada/No. De sesiones del CNSS programadas</t>
  </si>
  <si>
    <t>24 sesiones</t>
  </si>
  <si>
    <t>CNSS</t>
  </si>
  <si>
    <t>1.1.Realizar sesiones del Consejo Nacional de la Seguridad Social (CNSS)</t>
  </si>
  <si>
    <t>No. de sesiones del CNSS realadas en año n</t>
  </si>
  <si>
    <t>24 Sesiones</t>
  </si>
  <si>
    <t>1.2 Realizar reuniones de comisiones en el CNSS</t>
  </si>
  <si>
    <t xml:space="preserve">144 Reuniones </t>
  </si>
  <si>
    <t>1.3 Emitir Resoluciones del CNSS</t>
  </si>
  <si>
    <t>No. de Resoluciones emitidas</t>
  </si>
  <si>
    <t>96 Resoluciones</t>
  </si>
  <si>
    <t xml:space="preserve">1.4 Capacitar el personal del DGHSI y DGT en Seguridad Social </t>
  </si>
  <si>
    <t>No. de personas capacitadas en Seguridad Social en año n</t>
  </si>
  <si>
    <t>100  personas capacitadas</t>
  </si>
  <si>
    <t>2. Alianzas Estratégicas del MT con instancias del CNSS.</t>
  </si>
  <si>
    <t>No. de alianzas firmadas</t>
  </si>
  <si>
    <t>2 Alianzas</t>
  </si>
  <si>
    <t>2.1. Firmar convenio de servicios DIDA-MT (Representaciones Locales de Trabajo)</t>
  </si>
  <si>
    <t>No. de convenios de servicios DIDA-MT firmados en año n</t>
  </si>
  <si>
    <t>1 Convenio</t>
  </si>
  <si>
    <t>2.2 Firmar convenio con  relación a los servicios de inspección MT-TSS</t>
  </si>
  <si>
    <t>Convenio firmado en año n</t>
  </si>
  <si>
    <t>1 convenio</t>
  </si>
  <si>
    <t>3.-Empoderamiento del MT con relación al CNSS</t>
  </si>
  <si>
    <t>No. de reuniones realizadas en año n/No. De reuniones programadas</t>
  </si>
  <si>
    <t>12 reuniones</t>
  </si>
  <si>
    <t>3.1 Realizar reuniones con el sector gobierno</t>
  </si>
  <si>
    <t>6 reuniones realizadas</t>
  </si>
  <si>
    <t>3.2 Realizar reuniones con Directores de la instancia del Sistema Dominicano de la Seguridad Social (SDSS)</t>
  </si>
  <si>
    <t>6 Reuniones  con SDSS</t>
  </si>
  <si>
    <t>Programa 13</t>
  </si>
  <si>
    <t>Igualdad de oportunidades y  no Discriminación</t>
  </si>
  <si>
    <r>
      <t>Area Estratégica:</t>
    </r>
    <r>
      <rPr>
        <sz val="14"/>
        <color indexed="8"/>
        <rFont val="Calibri"/>
        <family val="2"/>
      </rPr>
      <t xml:space="preserve"> Igualdad de Oportunidades y no Discriminación</t>
    </r>
  </si>
  <si>
    <r>
      <t xml:space="preserve">Objetivo Estratégico No.9 : </t>
    </r>
    <r>
      <rPr>
        <sz val="14"/>
        <color indexed="8"/>
        <rFont val="Calibri"/>
        <family val="2"/>
      </rPr>
      <t>Fomentar una cultura de igualdad de oportunidades  y no discriminación</t>
    </r>
  </si>
  <si>
    <t>Productos/Actividades/    Acciones</t>
  </si>
  <si>
    <t>1. Dirección de Igualdad de Oportunidades y no Discriminación fortalecida</t>
  </si>
  <si>
    <t>Dirección de IDOND Fortalecida</t>
  </si>
  <si>
    <t>Dirección Fortalecida</t>
  </si>
  <si>
    <t xml:space="preserve">Dirección de Igualdad de Oportunidades </t>
  </si>
  <si>
    <t>1.1 Solicitud de Personal Técnico.</t>
  </si>
  <si>
    <t>No. de técnicos nombrados en año n</t>
  </si>
  <si>
    <t>5 Técnicos especializados</t>
  </si>
  <si>
    <t>D. Recursos Humanos y DAF</t>
  </si>
  <si>
    <t>1.1.1 Solicitud de personal técnico del Depto. de Equidad de Género.</t>
  </si>
  <si>
    <t xml:space="preserve">1 Técnicos/as </t>
  </si>
  <si>
    <t xml:space="preserve"> Departamento de Equidad  Género</t>
  </si>
  <si>
    <t>1.1.2 Solicitud  personal técnico para la División de Atención VIH-Sida (DIDAVIHSIDA)</t>
  </si>
  <si>
    <t>2 Técnicos (Abogados y Médico)</t>
  </si>
  <si>
    <t xml:space="preserve"> Division de Atencion VIH-Sida (DIDAVIHSIDA)</t>
  </si>
  <si>
    <t xml:space="preserve">1.1.3 Solicitud de personal técnico para la División de Atención a la Discapacidad </t>
  </si>
  <si>
    <t>1 Tecnicos /a</t>
  </si>
  <si>
    <t xml:space="preserve"> División de Atención a la  Discapacidad</t>
  </si>
  <si>
    <t>1.1.4 Solicitud de personal técnico para la División de Atención en la  Diversidad</t>
  </si>
  <si>
    <t xml:space="preserve">1 Técnico/a </t>
  </si>
  <si>
    <t xml:space="preserve"> División de Atención en la  Diversidad</t>
  </si>
  <si>
    <t>1.2 Solicitud  revision de escala salarial del personal</t>
  </si>
  <si>
    <t>No. De reajuste salarial en año n</t>
  </si>
  <si>
    <t>15 reajustes salariales</t>
  </si>
  <si>
    <t>DAF / RRHH</t>
  </si>
  <si>
    <t xml:space="preserve">1.3 Capacitación para el personal de la Dirección de Igualdad de Oportunidades </t>
  </si>
  <si>
    <t>15 Personas</t>
  </si>
  <si>
    <t>1.3.1 Capacitar el personal de equidad de Género en Igualdad de oportunidades</t>
  </si>
  <si>
    <t>1.3.2 Capacitar el personal de la unidad de VIH y SIDA en Igualdad de oportunidades</t>
  </si>
  <si>
    <t>6 personas</t>
  </si>
  <si>
    <t>1.3.3 Capacitar el personal de la unidad de discapacidad en Igualdad de oportunidades</t>
  </si>
  <si>
    <t>1.3.4 Capacitar el personal de la Diversidad en Igualdad de oportunidades</t>
  </si>
  <si>
    <t>1.4  Solicitud  readecuación  infraestructura física de la Dirección de Igualdad de Oportunidades.</t>
  </si>
  <si>
    <t>Infraestructura fisica readecuada en año n</t>
  </si>
  <si>
    <t>1 Readecuación</t>
  </si>
  <si>
    <t>Dirección Igualdad de Oportunidades , División de Equidad Género, Recursos Humanos</t>
  </si>
  <si>
    <t>1.4.1 Solicitud readecuación de infraestructura adecuada para todas las areas</t>
  </si>
  <si>
    <t>No de mejoras o asignacióes de infraestructura en año n</t>
  </si>
  <si>
    <t>4 Unidades</t>
  </si>
  <si>
    <t>1.5   Equipamiento de la Dirección Igualdad de Oportunidades.</t>
  </si>
  <si>
    <t>Dirección de Igualdad de Oportunidades equipada en año n</t>
  </si>
  <si>
    <t>11 Equipos</t>
  </si>
  <si>
    <t xml:space="preserve">1.5.1  Adquirir equipos tecnológicos </t>
  </si>
  <si>
    <t>No. de computadoras y equipos tecnologicos adquiridos en año n</t>
  </si>
  <si>
    <t>11 computadora y equipos informáticos</t>
  </si>
  <si>
    <t xml:space="preserve">1.5.1.1 Adquirir equipos tecnológicos para la División de Equidad  Género. </t>
  </si>
  <si>
    <t xml:space="preserve"> 1 computadora,1 Impresora, 1 lapto</t>
  </si>
  <si>
    <t>1.5.1.2  Adquirir equipos tecnológicos ara la División de Atención a  VIH-Sida. (DIDAVIHSIDA)</t>
  </si>
  <si>
    <r>
      <t>2 computadoras    1 Impresora, 1 lapto</t>
    </r>
    <r>
      <rPr>
        <sz val="12"/>
        <color indexed="10"/>
        <rFont val="Calibri"/>
        <family val="2"/>
      </rPr>
      <t xml:space="preserve"> </t>
    </r>
  </si>
  <si>
    <t xml:space="preserve"> División de Atención VIH-Sida (DIDAVIHSIDA)</t>
  </si>
  <si>
    <t>1.5.1.3 Adquirir equipos tecnológicos  para la División de Atención a la  Discapacidad .</t>
  </si>
  <si>
    <t xml:space="preserve">una computadora y una impresora </t>
  </si>
  <si>
    <t>1.5.1.4 Adquirir  equipos tecnológicos  para la División de Atención en la Diversidad.</t>
  </si>
  <si>
    <t>1Computadora y una lapto</t>
  </si>
  <si>
    <t>1.5.2 Adquirir Mobiliarios de oficina</t>
  </si>
  <si>
    <t>No. de mobiliarios de oficina adquiridos en año n</t>
  </si>
  <si>
    <t xml:space="preserve">22 mobiliarios </t>
  </si>
  <si>
    <t xml:space="preserve">1.5.2.1 Adquirir mobiliario de oficina para la División de Equidad  Género. </t>
  </si>
  <si>
    <t xml:space="preserve"> 3 escritorios, 3 sillas semi-ejecutiva, un anaquel de libros 1 credenza</t>
  </si>
  <si>
    <t>1.5.2.2  Adquirir mobiliarios de oficina para la División de Atención a  VIH-Sida. (DIDAVIHSIDA)</t>
  </si>
  <si>
    <t>2 Escritorios, 3 sillas semi-ejecutiva, 1 credenza</t>
  </si>
  <si>
    <t>1.5.2.3 Adquirir mobiliarios de oficina para la División de Atención a la  Discapacidad .</t>
  </si>
  <si>
    <t>Un escritorio, 2 sillas semi-ejecutiva</t>
  </si>
  <si>
    <t>1.5.2.4 Adquirir  mobiliarios de oficina  para la División de Atención en la Diversidad.</t>
  </si>
  <si>
    <t>2 sillas semi-ejecutiva,  una credenza y 2 escritorio</t>
  </si>
  <si>
    <t xml:space="preserve">1.6 Firma de acuerdos  Interinstitucionales en materia de Igualdad de Oportunidades </t>
  </si>
  <si>
    <t>No. de acuerdos Interinstitucionales firmados en año n</t>
  </si>
  <si>
    <t xml:space="preserve"> 4 Acuerdos.</t>
  </si>
  <si>
    <t>Dirección de Igualdad de Oportunidades</t>
  </si>
  <si>
    <t>1.6.1  Acuerdos Interinstitucionales, en materia Género, firmados</t>
  </si>
  <si>
    <t>1 Acuerdo</t>
  </si>
  <si>
    <t>1.6.2  Acuerdos Interinstitucionales, en VIH-Sida, firmados</t>
  </si>
  <si>
    <t xml:space="preserve">1 Acuerdo </t>
  </si>
  <si>
    <t xml:space="preserve">  Division de Atencion VIH-Sida (DIDAVIHSIDA)</t>
  </si>
  <si>
    <t>1.6.3 Acuerdos Interinstitucionales, en Discapacidad, firmados.</t>
  </si>
  <si>
    <t>División de Atención a la Discapacidad.</t>
  </si>
  <si>
    <t>1.6.4  Acuerdos Interinstitucionales, en  Diversidad, firmados.</t>
  </si>
  <si>
    <t>División de Atención a la Diversidad</t>
  </si>
  <si>
    <t xml:space="preserve"> 2 Actores socio- laborales  orientados en materia de Igualdad de Oportunidades y no discriminación en el ámbito laboral</t>
  </si>
  <si>
    <t>No. de actores laborales sensibilizados en año n/ No. de actores laborales sensibilizados en año n-1</t>
  </si>
  <si>
    <t>6,200 Personas</t>
  </si>
  <si>
    <t>2.1 Realizar jornadas de promoción de las normativas nacionales e internacionales con enfoque de Igualdad de Oportunidades</t>
  </si>
  <si>
    <t>No. de jornadas promocionales realizadas en año n</t>
  </si>
  <si>
    <t>Una jornada</t>
  </si>
  <si>
    <t>2.1.1 Impartir charlas sobre el convenio 183 sobre la protección de la maternidad y lactancia en los centro de trabajo</t>
  </si>
  <si>
    <t>12 charlas</t>
  </si>
  <si>
    <t>2.1.2 Impartir charlas sobre el convenio 189 de los trabajadores domésticos</t>
  </si>
  <si>
    <t>12 Charlas</t>
  </si>
  <si>
    <t>2.1.3 Impartir charlas sobre el acoso sexual laboral.</t>
  </si>
  <si>
    <t>6 Charlas</t>
  </si>
  <si>
    <t>2.1.4 Impartir charlas sobre estereotipos de género y discriminación en el empleo y la ocupación</t>
  </si>
  <si>
    <t xml:space="preserve">2.1.5  Charlas sobre la normativa laboral a la mujeres organizadas en ONG  </t>
  </si>
  <si>
    <t>6 charlas</t>
  </si>
  <si>
    <t>2.2 Realizar jornadas para la Inclusión Laboral, Estigma y no Discriminación de las personas con VIH-Sida</t>
  </si>
  <si>
    <t>1 jornada de sensibilización.</t>
  </si>
  <si>
    <t>2.2.1 Difusión de  la Ley 135-11 sobre VIH/SIDA</t>
  </si>
  <si>
    <t>No. de charlas realizadas en año n</t>
  </si>
  <si>
    <t>60  talleres y capacitaciones</t>
  </si>
  <si>
    <t>2.2.2 Impartir Charla: Reducción del estigma y Dicriminación, Enfoque Laboral VIH/Sida y el Reglamento 522-06   sobre Higiene y Seguridad en el Trabajo.</t>
  </si>
  <si>
    <t>45 Charlas realizadas</t>
  </si>
  <si>
    <t xml:space="preserve">  Division de Atencion VIH-Sida (DIDAVIHSIDA) D. Recursos Humanos</t>
  </si>
  <si>
    <t>2.2.3 Impartir charlas a  empleadores y trabajadores de Laboratorios Clinicos, sobre la Ley 135-11. Realizacion de Pruebas VIH/SIDA.</t>
  </si>
  <si>
    <t>No. de orientacion a empleadores/ no. de orientacion a empleadores progamadas.</t>
  </si>
  <si>
    <t>10 Charlas.</t>
  </si>
  <si>
    <t>2.2.4 Realizar encuentros de sensibilización a empresas que adoptarán las políticas de VIH/SIDA en el mundo del Trabajo</t>
  </si>
  <si>
    <t>No. De acciones de sensibilización realizadas en año n</t>
  </si>
  <si>
    <t>44 Visitas.</t>
  </si>
  <si>
    <t>2.2.5 Impartir charlas a empresas y multiplicadores que tienen memoranda de entendimiento firmadas, sobre la Ley 135-11  VIH/SIDA.</t>
  </si>
  <si>
    <t>No. de orientacion a empleadores/ no. de orientacion a empleadores progamadas</t>
  </si>
  <si>
    <t>2.3 Jornada de Inclusión Laboral, Estigma y no Discriminación para las personas con Discapacidad</t>
  </si>
  <si>
    <t>División de Atención a la Discapacidad y SENAE</t>
  </si>
  <si>
    <t>2.3.1 Realizar Encuentros de sencibilización a las Direcciones de Recursos Humanos de las Empresas sobre Discapacidad</t>
  </si>
  <si>
    <t xml:space="preserve"> 20 Encuentros </t>
  </si>
  <si>
    <t>División de Atención a la Discapacidad</t>
  </si>
  <si>
    <t>2.3.2  Impartir charla sobre la  Ley No. 5-13 sobre Discapacidad y su Reglamento</t>
  </si>
  <si>
    <t>No. De charlas impartidas en año n</t>
  </si>
  <si>
    <t xml:space="preserve">20 Charlas  y Capacitaciones </t>
  </si>
  <si>
    <t>División de Atención en la Discapacidad</t>
  </si>
  <si>
    <t xml:space="preserve">2.4 Realizar jornada  para la Inclusión Laboral, acceso y permanencia en el Empleo, Estigma y no Discriminación en la Diversidad
</t>
  </si>
  <si>
    <t>Un Jornada</t>
  </si>
  <si>
    <t>2.4.1 Impartir charlas de sensibilización a las Direcciones de Recursos Humanos, sobre inclusión laboral en la Diversidad</t>
  </si>
  <si>
    <t>No. de charlas de acciones de sensibilizacion realizadas en año n</t>
  </si>
  <si>
    <t>20 charlas (20 empresas)</t>
  </si>
  <si>
    <t xml:space="preserve">2.4.2 Impartir charlas a empleadores y trabajadores sobre conceptos de la Diversidad y convenios No. 111 </t>
  </si>
  <si>
    <t>No. De empleadores/as, trabajadores/as y sociedad civil orientados</t>
  </si>
  <si>
    <t>30 charlas a empleadores y trabajadores</t>
  </si>
  <si>
    <t>2.4.3 Realizar mesas de trabajo con colectivos de la Diversidad.</t>
  </si>
  <si>
    <t>No. de mesas de trabajo realizadas en año n</t>
  </si>
  <si>
    <t>2 mesas</t>
  </si>
  <si>
    <t>2.5 Jornada de promoción para la protección de la maternidad y la paternidad responsables en el acceso y permanencia en el empleo realizada</t>
  </si>
  <si>
    <t>2.5.1 Crear sala amiga de las familias de la lactancia Materna .</t>
  </si>
  <si>
    <t>sala creada en año n</t>
  </si>
  <si>
    <t>Una sala</t>
  </si>
  <si>
    <t>2.6  Funcionarios y empleados del MT capacitados en materia de Igualdad de Oportunidades.</t>
  </si>
  <si>
    <t>No. de empleados capacitados en Igualdad de oportunidades en año n</t>
  </si>
  <si>
    <t>200 personas</t>
  </si>
  <si>
    <t>2.6.1 Capacitar el personal del MT en Equidad de Género, protección a la maternidad y convenios internacionales</t>
  </si>
  <si>
    <t>No. de empleados capacitados  en año n</t>
  </si>
  <si>
    <t>50 personas</t>
  </si>
  <si>
    <t>2.6.2 Capacitar el personal del MT sobre la prevención y la protección de los derechos laborales del VIH - SIDA</t>
  </si>
  <si>
    <t>No. de personal capacitado/ no. de personal capacitado programado.</t>
  </si>
  <si>
    <t>50 Empleados.</t>
  </si>
  <si>
    <t>2.6.3 Capacitar el Personal del MT sobre la Ley 5-13 de Discapacidad y su Reglamento.</t>
  </si>
  <si>
    <t>2.6.4 Capacitación al personal del MT sobre el Convenio No. 111 en la Diversidad.</t>
  </si>
  <si>
    <t>No. de inspectores/as del MT capacitados/as / No. de inspectores/as  del MT Programados</t>
  </si>
  <si>
    <t>3. Difundida la normativa laboral desde la Igualdad de Oportunidades y no discriminación</t>
  </si>
  <si>
    <t>No de actividades de difusion realizadas en año n/ No. De actividades de difusion programadas en año n</t>
  </si>
  <si>
    <t>3.1  Elaboración de material informativo de la norma de Igualdad de Oportunidades y no Discriminación en el trabajo</t>
  </si>
  <si>
    <t>No de materiales informativos elaborados en año n</t>
  </si>
  <si>
    <t>3,000 materiales informativos</t>
  </si>
  <si>
    <t>3.2 Colocación de vallas y/o banner sobre Igualdad de oportunidades y no discrinación en el mundo del trabajo</t>
  </si>
  <si>
    <t>No de vallas/banners colacadas en año n</t>
  </si>
  <si>
    <t>4 vallas/banners</t>
  </si>
  <si>
    <t>3.3 Colocación de cuñas radiales desde la perspectiva de Igualdad de Oportunidades</t>
  </si>
  <si>
    <t>No de cuñas radiales colocadas en año n</t>
  </si>
  <si>
    <t>Una cuña</t>
  </si>
  <si>
    <t>3.4  Realizar Foro para la Promoción de la Igualdad de Oportunidades y No Discriminación</t>
  </si>
  <si>
    <t>Un foro ralizado en año n</t>
  </si>
  <si>
    <t>1 Foro realizado</t>
  </si>
  <si>
    <t xml:space="preserve">3.5 Realizar acto por el Día Internacional de la Mujer </t>
  </si>
  <si>
    <t>Evento Realizados en año n</t>
  </si>
  <si>
    <t>1 Evento</t>
  </si>
  <si>
    <t>4. Certificaciones en materia de Igualdad de Oportunidades y no Discriminación realizadas</t>
  </si>
  <si>
    <t>No de certificaciones de los actores realizadas en ano n/ No de certificaciones de los actores realizadas en ano n-1</t>
  </si>
  <si>
    <t>4.1 Programa de Certificación IGUALANDO RD. con el sector privado.</t>
  </si>
  <si>
    <t xml:space="preserve">Programa de certificación del Sistema de gestión implementado en año n </t>
  </si>
  <si>
    <t>Un programa implementado</t>
  </si>
  <si>
    <t>4.1.1 Formalizar alianzas interinstitucionales para la certificación de IGUALANDO RD.</t>
  </si>
  <si>
    <t>Formalizar alianzas interinstitucionales para la certificación de IGUALANDO RD.</t>
  </si>
  <si>
    <t xml:space="preserve">5 Acuerdos </t>
  </si>
  <si>
    <t>4.2 Articular Programa para  Emprendedores a través de la Dirección General de Empleo (DGE) para grupos en condiciones de vulnerabilidad</t>
  </si>
  <si>
    <t>No. Articulaciones realizadas en año n</t>
  </si>
  <si>
    <t>4 articulaciones</t>
  </si>
  <si>
    <t>Dirección de Igualdad de Oportunidades,  Dirección General de Empleo (DGE).</t>
  </si>
  <si>
    <t>4.2.1 Programa de emprendedores para Mujeres.</t>
  </si>
  <si>
    <t>No. Programas para emprendedores en año n</t>
  </si>
  <si>
    <t xml:space="preserve">1 articulación </t>
  </si>
  <si>
    <t>4.2.2 Articulación de Programa para  emprendedores  de VIH-Sida.</t>
  </si>
  <si>
    <t>4.2.3 Articulación de Programa para  Emprendedores en la Discapacidad.</t>
  </si>
  <si>
    <t>4.2.4 Articulación de Programa para  emprendedores en la Diversidad.</t>
  </si>
  <si>
    <t>5. Normativa para el Empleo protegido de las personas con discapacidad elaborada.</t>
  </si>
  <si>
    <t>Normativa elaborada</t>
  </si>
  <si>
    <t>DGT,DGE,DGHSI, DC, DIOND</t>
  </si>
  <si>
    <t xml:space="preserve">5.1 Creación de mesas de trabajo </t>
  </si>
  <si>
    <t xml:space="preserve">No.de mesas de trabajo creadas en año </t>
  </si>
  <si>
    <t>3 mesas</t>
  </si>
  <si>
    <t>5.2 Crear normativa para los Empleos protegidos, según la Ley 5-13 y su Reglamento  de  Discapacidad.</t>
  </si>
  <si>
    <t>No. Normativas en año n</t>
  </si>
  <si>
    <t>1 normativas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</si>
</sst>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#,##0.00"/>
    <numFmt numFmtId="165" formatCode="_-* #,##0.00_-;\-* #,##0.00_-;_-* &quot;-&quot;??_-;_-@_-"/>
    <numFmt numFmtId="166" formatCode="#,##0.00\ [$€-1]"/>
    <numFmt numFmtId="167" formatCode="#,##0.00\ _€"/>
    <numFmt numFmtId="168" formatCode="&quot;RD$&quot;#,##0.00"/>
    <numFmt numFmtId="169" formatCode="_-* #,##0.00\ _€_-;\-* #,##0.00\ _€_-;_-* &quot;-&quot;??\ _€_-;_-@_-"/>
    <numFmt numFmtId="170" formatCode="_-&quot;RD$&quot;* #,##0.00_-;\-&quot;RD$&quot;* #,##0.00_-;_-&quot;RD$&quot;* &quot;-&quot;??_-;_-@_-"/>
  </numFmts>
  <fonts count="1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6"/>
      <color theme="1"/>
      <name val="Calibri Light"/>
      <family val="1"/>
      <scheme val="major"/>
    </font>
    <font>
      <b/>
      <sz val="16"/>
      <color indexed="8"/>
      <name val="Calibri Light"/>
      <family val="1"/>
      <scheme val="major"/>
    </font>
    <font>
      <b/>
      <sz val="16"/>
      <color theme="1" tint="4.9989318521683403E-2"/>
      <name val="Calibri Light"/>
      <family val="1"/>
      <scheme val="major"/>
    </font>
    <font>
      <sz val="16"/>
      <name val="Calibri Light"/>
      <family val="1"/>
      <scheme val="major"/>
    </font>
    <font>
      <sz val="16"/>
      <color theme="1" tint="4.9989318521683403E-2"/>
      <name val="Calibri Light"/>
      <family val="1"/>
      <scheme val="maj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</font>
    <font>
      <sz val="8"/>
      <color theme="1"/>
      <name val="Times New Roman"/>
      <family val="1"/>
    </font>
    <font>
      <b/>
      <sz val="8"/>
      <color theme="1" tint="4.9989318521683403E-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7"/>
      <color indexed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name val="Calibri"/>
      <family val="2"/>
    </font>
    <font>
      <b/>
      <sz val="8"/>
      <name val="Arial"/>
      <family val="2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7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26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sz val="14"/>
      <color indexed="8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7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Trebuchet MS"/>
      <family val="2"/>
    </font>
    <font>
      <sz val="2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Arial"/>
      <family val="2"/>
    </font>
    <font>
      <sz val="10"/>
      <color theme="1"/>
      <name val="Times New Roman"/>
      <family val="1"/>
    </font>
    <font>
      <b/>
      <sz val="9"/>
      <color theme="3" tint="0.39997558519241921"/>
      <name val="Bell MT"/>
      <family val="1"/>
    </font>
    <font>
      <sz val="8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3"/>
      <color theme="1"/>
      <name val="Times New Roman"/>
      <family val="1"/>
    </font>
    <font>
      <sz val="11"/>
      <color theme="1"/>
      <name val="Book Antiqua"/>
      <family val="1"/>
    </font>
    <font>
      <b/>
      <sz val="14"/>
      <color indexed="8"/>
      <name val="Calibri"/>
      <family val="2"/>
    </font>
    <font>
      <sz val="16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Book Antiqua"/>
      <family val="1"/>
    </font>
    <font>
      <sz val="11"/>
      <color indexed="8"/>
      <name val="Times New Roman"/>
      <family val="1"/>
    </font>
    <font>
      <sz val="11"/>
      <color theme="1" tint="4.9989318521683403E-2"/>
      <name val="Times New Roman"/>
      <family val="1"/>
    </font>
    <font>
      <b/>
      <sz val="9"/>
      <color theme="1" tint="4.9989318521683403E-2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indexed="8"/>
      <name val="Cambria"/>
      <family val="1"/>
    </font>
    <font>
      <b/>
      <sz val="16"/>
      <name val="Calibri Light"/>
      <family val="1"/>
      <scheme val="major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</font>
    <font>
      <sz val="8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26"/>
      <name val="Cambria"/>
      <family val="1"/>
    </font>
    <font>
      <b/>
      <sz val="16"/>
      <name val="Cambria"/>
      <family val="1"/>
    </font>
    <font>
      <b/>
      <sz val="14"/>
      <name val="Calibri"/>
      <family val="2"/>
      <scheme val="minor"/>
    </font>
    <font>
      <b/>
      <sz val="14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26"/>
      <name val="Calibri Light"/>
      <family val="1"/>
      <scheme val="major"/>
    </font>
    <font>
      <sz val="14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9"/>
      <color rgb="FFFFFFCC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26"/>
      <color theme="1"/>
      <name val="Cambria"/>
      <family val="1"/>
    </font>
    <font>
      <b/>
      <sz val="16"/>
      <color theme="1"/>
      <name val="Cambria"/>
      <family val="1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0"/>
      <color rgb="FFC0000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7"/>
      <name val="Arial"/>
      <family val="2"/>
    </font>
    <font>
      <b/>
      <sz val="12"/>
      <name val="Arial"/>
      <family val="2"/>
    </font>
    <font>
      <sz val="12"/>
      <color indexed="10"/>
      <name val="Calibri"/>
      <family val="2"/>
    </font>
    <font>
      <sz val="8"/>
      <color rgb="FFFF0000"/>
      <name val="Arial"/>
      <family val="2"/>
    </font>
    <font>
      <sz val="12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FEC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495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7" fillId="3" borderId="2" xfId="0" applyFont="1" applyFill="1" applyBorder="1"/>
    <xf numFmtId="43" fontId="6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3" fontId="10" fillId="4" borderId="2" xfId="4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43" fontId="10" fillId="4" borderId="2" xfId="4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/>
    <xf numFmtId="0" fontId="7" fillId="0" borderId="0" xfId="0" applyFont="1" applyBorder="1"/>
    <xf numFmtId="0" fontId="0" fillId="0" borderId="0" xfId="0" applyBorder="1"/>
    <xf numFmtId="0" fontId="12" fillId="0" borderId="0" xfId="0" applyFont="1" applyAlignment="1">
      <alignment vertical="top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7" fillId="0" borderId="0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/>
    <xf numFmtId="4" fontId="3" fillId="5" borderId="2" xfId="0" applyNumberFormat="1" applyFont="1" applyFill="1" applyBorder="1" applyAlignment="1">
      <alignment horizontal="center" vertical="center"/>
    </xf>
    <xf numFmtId="43" fontId="3" fillId="5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22" fillId="4" borderId="2" xfId="4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 wrapText="1"/>
    </xf>
    <xf numFmtId="0" fontId="0" fillId="4" borderId="0" xfId="0" applyFont="1" applyFill="1"/>
    <xf numFmtId="0" fontId="0" fillId="4" borderId="2" xfId="0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/>
    </xf>
    <xf numFmtId="0" fontId="0" fillId="0" borderId="0" xfId="0" applyFont="1" applyFill="1"/>
    <xf numFmtId="0" fontId="19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/>
    </xf>
    <xf numFmtId="0" fontId="0" fillId="6" borderId="2" xfId="0" applyFont="1" applyFill="1" applyBorder="1"/>
    <xf numFmtId="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43" fontId="3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3" fillId="0" borderId="0" xfId="0" applyFont="1"/>
    <xf numFmtId="43" fontId="1" fillId="0" borderId="0" xfId="1" applyFont="1"/>
    <xf numFmtId="43" fontId="0" fillId="0" borderId="0" xfId="0" applyNumberFormat="1" applyFont="1"/>
    <xf numFmtId="0" fontId="24" fillId="0" borderId="0" xfId="0" applyFont="1" applyAlignment="1">
      <alignment vertical="top"/>
    </xf>
    <xf numFmtId="0" fontId="24" fillId="0" borderId="0" xfId="0" applyFont="1"/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vertical="center" wrapText="1"/>
    </xf>
    <xf numFmtId="0" fontId="14" fillId="3" borderId="2" xfId="0" applyFont="1" applyFill="1" applyBorder="1"/>
    <xf numFmtId="0" fontId="14" fillId="3" borderId="7" xfId="0" applyFont="1" applyFill="1" applyBorder="1"/>
    <xf numFmtId="43" fontId="26" fillId="3" borderId="8" xfId="0" applyNumberFormat="1" applyFont="1" applyFill="1" applyBorder="1" applyAlignment="1">
      <alignment horizontal="center" vertical="center"/>
    </xf>
    <xf numFmtId="43" fontId="26" fillId="3" borderId="2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3" fontId="27" fillId="4" borderId="8" xfId="4" applyFont="1" applyFill="1" applyBorder="1" applyAlignment="1">
      <alignment horizontal="center" vertical="center"/>
    </xf>
    <xf numFmtId="43" fontId="27" fillId="4" borderId="2" xfId="4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43" fontId="27" fillId="4" borderId="8" xfId="4" applyFont="1" applyFill="1" applyBorder="1" applyAlignment="1">
      <alignment horizontal="right" vertical="center"/>
    </xf>
    <xf numFmtId="43" fontId="27" fillId="4" borderId="2" xfId="4" applyFont="1" applyFill="1" applyBorder="1" applyAlignment="1">
      <alignment horizontal="right" vertical="center"/>
    </xf>
    <xf numFmtId="0" fontId="26" fillId="3" borderId="2" xfId="0" applyFont="1" applyFill="1" applyBorder="1" applyAlignment="1">
      <alignment horizontal="center" vertical="center" wrapText="1"/>
    </xf>
    <xf numFmtId="43" fontId="26" fillId="3" borderId="8" xfId="0" applyNumberFormat="1" applyFont="1" applyFill="1" applyBorder="1" applyAlignment="1">
      <alignment horizontal="left" vertical="center"/>
    </xf>
    <xf numFmtId="43" fontId="26" fillId="3" borderId="2" xfId="0" applyNumberFormat="1" applyFont="1" applyFill="1" applyBorder="1" applyAlignment="1">
      <alignment horizontal="left" vertical="center"/>
    </xf>
    <xf numFmtId="0" fontId="28" fillId="3" borderId="2" xfId="0" applyFont="1" applyFill="1" applyBorder="1"/>
    <xf numFmtId="0" fontId="14" fillId="0" borderId="0" xfId="0" applyFont="1" applyBorder="1"/>
    <xf numFmtId="0" fontId="29" fillId="0" borderId="0" xfId="0" applyFont="1" applyAlignment="1">
      <alignment vertical="top"/>
    </xf>
    <xf numFmtId="44" fontId="29" fillId="0" borderId="0" xfId="2" applyFont="1" applyBorder="1"/>
    <xf numFmtId="0" fontId="29" fillId="0" borderId="0" xfId="0" applyFont="1"/>
    <xf numFmtId="0" fontId="29" fillId="0" borderId="0" xfId="0" applyFont="1" applyAlignment="1">
      <alignment vertical="center"/>
    </xf>
    <xf numFmtId="0" fontId="32" fillId="5" borderId="2" xfId="0" applyFont="1" applyFill="1" applyBorder="1" applyAlignment="1">
      <alignment vertical="center" wrapText="1"/>
    </xf>
    <xf numFmtId="0" fontId="32" fillId="5" borderId="2" xfId="0" applyFont="1" applyFill="1" applyBorder="1" applyAlignment="1">
      <alignment vertical="center"/>
    </xf>
    <xf numFmtId="0" fontId="33" fillId="5" borderId="2" xfId="0" applyFont="1" applyFill="1" applyBorder="1"/>
    <xf numFmtId="43" fontId="32" fillId="5" borderId="8" xfId="0" applyNumberFormat="1" applyFont="1" applyFill="1" applyBorder="1" applyAlignment="1">
      <alignment horizontal="center" vertical="center"/>
    </xf>
    <xf numFmtId="43" fontId="32" fillId="5" borderId="2" xfId="0" applyNumberFormat="1" applyFont="1" applyFill="1" applyBorder="1" applyAlignment="1">
      <alignment horizontal="center" vertical="center"/>
    </xf>
    <xf numFmtId="43" fontId="34" fillId="5" borderId="2" xfId="0" applyNumberFormat="1" applyFont="1" applyFill="1" applyBorder="1" applyAlignment="1">
      <alignment horizontal="center" vertical="center"/>
    </xf>
    <xf numFmtId="0" fontId="21" fillId="4" borderId="0" xfId="0" applyFont="1" applyFill="1" applyBorder="1"/>
    <xf numFmtId="0" fontId="21" fillId="7" borderId="0" xfId="0" applyFont="1" applyFill="1"/>
    <xf numFmtId="0" fontId="32" fillId="0" borderId="2" xfId="0" applyFont="1" applyBorder="1" applyAlignment="1">
      <alignment vertical="center" wrapText="1"/>
    </xf>
    <xf numFmtId="0" fontId="33" fillId="4" borderId="2" xfId="0" applyFont="1" applyFill="1" applyBorder="1" applyAlignment="1">
      <alignment vertical="center" wrapText="1"/>
    </xf>
    <xf numFmtId="3" fontId="33" fillId="0" borderId="2" xfId="0" applyNumberFormat="1" applyFont="1" applyBorder="1" applyAlignment="1">
      <alignment horizontal="left" vertical="center" wrapText="1"/>
    </xf>
    <xf numFmtId="0" fontId="33" fillId="4" borderId="2" xfId="0" applyFont="1" applyFill="1" applyBorder="1" applyAlignment="1">
      <alignment horizontal="center" vertical="center"/>
    </xf>
    <xf numFmtId="3" fontId="33" fillId="6" borderId="2" xfId="0" applyNumberFormat="1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43" fontId="33" fillId="4" borderId="8" xfId="4" applyFont="1" applyFill="1" applyBorder="1" applyAlignment="1">
      <alignment horizontal="center" vertical="center"/>
    </xf>
    <xf numFmtId="43" fontId="35" fillId="4" borderId="2" xfId="4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21" fillId="0" borderId="0" xfId="0" applyFont="1"/>
    <xf numFmtId="3" fontId="33" fillId="4" borderId="2" xfId="0" applyNumberFormat="1" applyFont="1" applyFill="1" applyBorder="1" applyAlignment="1">
      <alignment horizontal="left" vertical="center" wrapText="1"/>
    </xf>
    <xf numFmtId="3" fontId="33" fillId="4" borderId="2" xfId="0" applyNumberFormat="1" applyFont="1" applyFill="1" applyBorder="1" applyAlignment="1">
      <alignment horizontal="center" vertical="center"/>
    </xf>
    <xf numFmtId="43" fontId="35" fillId="4" borderId="8" xfId="4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/>
    </xf>
    <xf numFmtId="43" fontId="40" fillId="4" borderId="8" xfId="4" applyFont="1" applyFill="1" applyBorder="1" applyAlignment="1">
      <alignment horizontal="center" vertical="center"/>
    </xf>
    <xf numFmtId="43" fontId="40" fillId="4" borderId="2" xfId="4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0" borderId="0" xfId="0" applyFont="1"/>
    <xf numFmtId="0" fontId="42" fillId="4" borderId="2" xfId="0" applyFont="1" applyFill="1" applyBorder="1" applyAlignment="1">
      <alignment vertical="center" wrapText="1"/>
    </xf>
    <xf numFmtId="3" fontId="42" fillId="4" borderId="2" xfId="0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3" fontId="37" fillId="4" borderId="2" xfId="0" applyNumberFormat="1" applyFont="1" applyFill="1" applyBorder="1" applyAlignment="1">
      <alignment horizontal="left" vertical="center" wrapText="1"/>
    </xf>
    <xf numFmtId="3" fontId="36" fillId="6" borderId="2" xfId="0" applyNumberFormat="1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21" fillId="4" borderId="0" xfId="0" applyFont="1" applyFill="1"/>
    <xf numFmtId="0" fontId="37" fillId="4" borderId="2" xfId="0" applyFont="1" applyFill="1" applyBorder="1" applyAlignment="1">
      <alignment horizontal="left" vertical="center" wrapText="1"/>
    </xf>
    <xf numFmtId="3" fontId="33" fillId="0" borderId="2" xfId="0" applyNumberFormat="1" applyFont="1" applyFill="1" applyBorder="1" applyAlignment="1">
      <alignment horizontal="center" vertical="center"/>
    </xf>
    <xf numFmtId="43" fontId="35" fillId="0" borderId="8" xfId="4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vertical="center" wrapText="1"/>
    </xf>
    <xf numFmtId="0" fontId="33" fillId="6" borderId="0" xfId="0" applyFont="1" applyFill="1"/>
    <xf numFmtId="0" fontId="32" fillId="5" borderId="2" xfId="0" applyFont="1" applyFill="1" applyBorder="1" applyAlignment="1">
      <alignment horizontal="left" vertical="center" wrapText="1"/>
    </xf>
    <xf numFmtId="43" fontId="35" fillId="4" borderId="2" xfId="4" applyFont="1" applyFill="1" applyBorder="1" applyAlignment="1">
      <alignment horizontal="center" vertical="center" wrapText="1"/>
    </xf>
    <xf numFmtId="43" fontId="33" fillId="4" borderId="2" xfId="4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wrapText="1"/>
    </xf>
    <xf numFmtId="0" fontId="36" fillId="4" borderId="2" xfId="0" applyFont="1" applyFill="1" applyBorder="1"/>
    <xf numFmtId="0" fontId="36" fillId="5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6" borderId="1" xfId="0" applyFont="1" applyFill="1" applyBorder="1"/>
    <xf numFmtId="0" fontId="33" fillId="6" borderId="2" xfId="0" applyFont="1" applyFill="1" applyBorder="1"/>
    <xf numFmtId="43" fontId="32" fillId="0" borderId="8" xfId="0" applyNumberFormat="1" applyFont="1" applyFill="1" applyBorder="1" applyAlignment="1">
      <alignment horizontal="center" vertical="center"/>
    </xf>
    <xf numFmtId="43" fontId="32" fillId="0" borderId="1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/>
    </xf>
    <xf numFmtId="0" fontId="33" fillId="0" borderId="1" xfId="0" applyFont="1" applyFill="1" applyBorder="1"/>
    <xf numFmtId="0" fontId="33" fillId="0" borderId="2" xfId="0" applyFont="1" applyFill="1" applyBorder="1"/>
    <xf numFmtId="0" fontId="33" fillId="0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1" xfId="0" applyFont="1" applyFill="1" applyBorder="1"/>
    <xf numFmtId="43" fontId="32" fillId="4" borderId="8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0" fontId="43" fillId="4" borderId="0" xfId="0" applyFont="1" applyFill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33" fillId="6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6" borderId="2" xfId="0" applyFont="1" applyFill="1" applyBorder="1"/>
    <xf numFmtId="0" fontId="16" fillId="0" borderId="8" xfId="0" applyFont="1" applyBorder="1"/>
    <xf numFmtId="0" fontId="16" fillId="0" borderId="2" xfId="0" applyFont="1" applyBorder="1"/>
    <xf numFmtId="0" fontId="0" fillId="0" borderId="2" xfId="0" applyBorder="1"/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43" fontId="44" fillId="0" borderId="2" xfId="0" applyNumberFormat="1" applyFont="1" applyBorder="1"/>
    <xf numFmtId="0" fontId="45" fillId="0" borderId="2" xfId="0" applyFont="1" applyBorder="1"/>
    <xf numFmtId="0" fontId="32" fillId="4" borderId="1" xfId="0" applyFont="1" applyFill="1" applyBorder="1" applyAlignment="1">
      <alignment vertical="center" wrapText="1"/>
    </xf>
    <xf numFmtId="43" fontId="46" fillId="0" borderId="5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36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6" borderId="2" xfId="0" applyFill="1" applyBorder="1"/>
    <xf numFmtId="0" fontId="13" fillId="0" borderId="0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/>
    </xf>
    <xf numFmtId="0" fontId="42" fillId="5" borderId="2" xfId="0" applyFont="1" applyFill="1" applyBorder="1" applyAlignment="1">
      <alignment vertical="center" wrapText="1"/>
    </xf>
    <xf numFmtId="0" fontId="44" fillId="5" borderId="2" xfId="0" applyFont="1" applyFill="1" applyBorder="1" applyAlignment="1">
      <alignment horizontal="center" vertical="center"/>
    </xf>
    <xf numFmtId="0" fontId="16" fillId="5" borderId="2" xfId="0" applyFont="1" applyFill="1" applyBorder="1"/>
    <xf numFmtId="43" fontId="44" fillId="5" borderId="2" xfId="0" applyNumberFormat="1" applyFont="1" applyFill="1" applyBorder="1" applyAlignment="1">
      <alignment horizontal="center" vertical="center"/>
    </xf>
    <xf numFmtId="43" fontId="26" fillId="5" borderId="2" xfId="0" applyNumberFormat="1" applyFont="1" applyFill="1" applyBorder="1" applyAlignment="1">
      <alignment horizontal="center" vertical="center"/>
    </xf>
    <xf numFmtId="0" fontId="45" fillId="6" borderId="2" xfId="0" applyFont="1" applyFill="1" applyBorder="1" applyAlignment="1">
      <alignment horizontal="center" vertical="center"/>
    </xf>
    <xf numFmtId="43" fontId="34" fillId="4" borderId="2" xfId="5" applyNumberFormat="1" applyFont="1" applyFill="1" applyBorder="1" applyAlignment="1">
      <alignment horizontal="center" vertical="center"/>
    </xf>
    <xf numFmtId="43" fontId="36" fillId="4" borderId="2" xfId="5" applyNumberFormat="1" applyFont="1" applyFill="1" applyBorder="1" applyAlignment="1">
      <alignment horizontal="center" vertical="center"/>
    </xf>
    <xf numFmtId="43" fontId="27" fillId="4" borderId="2" xfId="5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50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43" fontId="51" fillId="4" borderId="2" xfId="5" applyNumberFormat="1" applyFont="1" applyFill="1" applyBorder="1" applyAlignment="1">
      <alignment horizontal="center" vertical="center"/>
    </xf>
    <xf numFmtId="43" fontId="36" fillId="4" borderId="6" xfId="5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50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43" fontId="34" fillId="0" borderId="1" xfId="5" applyNumberFormat="1" applyFont="1" applyFill="1" applyBorder="1" applyAlignment="1">
      <alignment vertical="center"/>
    </xf>
    <xf numFmtId="43" fontId="36" fillId="0" borderId="1" xfId="5" applyNumberFormat="1" applyFont="1" applyFill="1" applyBorder="1" applyAlignment="1">
      <alignment horizontal="center" vertical="center"/>
    </xf>
    <xf numFmtId="43" fontId="27" fillId="0" borderId="2" xfId="5" applyNumberFormat="1" applyFont="1" applyFill="1" applyBorder="1" applyAlignment="1">
      <alignment horizontal="center" vertical="center" wrapText="1"/>
    </xf>
    <xf numFmtId="0" fontId="0" fillId="0" borderId="0" xfId="0" applyFill="1"/>
    <xf numFmtId="43" fontId="45" fillId="4" borderId="2" xfId="5" applyNumberFormat="1" applyFont="1" applyFill="1" applyBorder="1" applyAlignment="1">
      <alignment horizontal="center" vertical="center"/>
    </xf>
    <xf numFmtId="43" fontId="52" fillId="4" borderId="2" xfId="5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42" fillId="5" borderId="1" xfId="0" applyFont="1" applyFill="1" applyBorder="1" applyAlignment="1">
      <alignment vertical="center" wrapText="1"/>
    </xf>
    <xf numFmtId="0" fontId="50" fillId="5" borderId="2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43" fontId="34" fillId="5" borderId="1" xfId="5" applyNumberFormat="1" applyFont="1" applyFill="1" applyBorder="1" applyAlignment="1">
      <alignment vertical="center"/>
    </xf>
    <xf numFmtId="43" fontId="36" fillId="5" borderId="1" xfId="5" applyNumberFormat="1" applyFont="1" applyFill="1" applyBorder="1" applyAlignment="1">
      <alignment horizontal="center" vertical="center"/>
    </xf>
    <xf numFmtId="43" fontId="27" fillId="5" borderId="2" xfId="5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vertical="center" wrapText="1"/>
    </xf>
    <xf numFmtId="0" fontId="33" fillId="0" borderId="0" xfId="0" applyFont="1" applyFill="1" applyAlignment="1">
      <alignment horizontal="left" vertical="center" wrapText="1"/>
    </xf>
    <xf numFmtId="0" fontId="45" fillId="0" borderId="2" xfId="0" applyFont="1" applyFill="1" applyBorder="1"/>
    <xf numFmtId="43" fontId="51" fillId="0" borderId="2" xfId="0" applyNumberFormat="1" applyFont="1" applyFill="1" applyBorder="1" applyAlignment="1">
      <alignment horizontal="center" vertical="center"/>
    </xf>
    <xf numFmtId="43" fontId="36" fillId="0" borderId="2" xfId="5" applyNumberFormat="1" applyFont="1" applyFill="1" applyBorder="1" applyAlignment="1">
      <alignment horizontal="center" vertical="center"/>
    </xf>
    <xf numFmtId="0" fontId="53" fillId="0" borderId="2" xfId="0" applyFont="1" applyBorder="1" applyAlignment="1">
      <alignment vertical="center" wrapText="1"/>
    </xf>
    <xf numFmtId="0" fontId="45" fillId="4" borderId="2" xfId="0" applyFont="1" applyFill="1" applyBorder="1" applyAlignment="1">
      <alignment horizontal="center" vertical="center"/>
    </xf>
    <xf numFmtId="0" fontId="53" fillId="4" borderId="2" xfId="0" applyFont="1" applyFill="1" applyBorder="1" applyAlignment="1">
      <alignment vertical="center" wrapText="1"/>
    </xf>
    <xf numFmtId="0" fontId="44" fillId="4" borderId="2" xfId="0" applyFont="1" applyFill="1" applyBorder="1" applyAlignment="1">
      <alignment vertical="center" wrapText="1"/>
    </xf>
    <xf numFmtId="0" fontId="51" fillId="4" borderId="2" xfId="0" applyFont="1" applyFill="1" applyBorder="1" applyAlignment="1">
      <alignment horizontal="center" vertical="center"/>
    </xf>
    <xf numFmtId="0" fontId="51" fillId="6" borderId="2" xfId="0" applyFont="1" applyFill="1" applyBorder="1" applyAlignment="1">
      <alignment horizontal="center" vertical="center"/>
    </xf>
    <xf numFmtId="43" fontId="54" fillId="4" borderId="2" xfId="5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 wrapText="1"/>
    </xf>
    <xf numFmtId="43" fontId="34" fillId="5" borderId="2" xfId="5" applyNumberFormat="1" applyFont="1" applyFill="1" applyBorder="1" applyAlignment="1">
      <alignment vertical="center"/>
    </xf>
    <xf numFmtId="43" fontId="36" fillId="5" borderId="2" xfId="5" applyNumberFormat="1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vertical="center" wrapText="1"/>
    </xf>
    <xf numFmtId="0" fontId="50" fillId="6" borderId="2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57" fillId="0" borderId="0" xfId="0" applyFont="1" applyAlignment="1">
      <alignment horizontal="left"/>
    </xf>
    <xf numFmtId="164" fontId="0" fillId="0" borderId="0" xfId="0" applyNumberFormat="1" applyAlignment="1"/>
    <xf numFmtId="0" fontId="14" fillId="0" borderId="0" xfId="0" applyFont="1" applyAlignment="1">
      <alignment horizontal="center"/>
    </xf>
    <xf numFmtId="0" fontId="48" fillId="2" borderId="2" xfId="0" applyFont="1" applyFill="1" applyBorder="1" applyAlignment="1">
      <alignment horizontal="center" vertical="center"/>
    </xf>
    <xf numFmtId="0" fontId="21" fillId="5" borderId="0" xfId="0" applyFont="1" applyFill="1"/>
    <xf numFmtId="43" fontId="59" fillId="5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3" fontId="33" fillId="4" borderId="2" xfId="4" applyFont="1" applyFill="1" applyBorder="1" applyAlignment="1">
      <alignment horizontal="center" vertical="center"/>
    </xf>
    <xf numFmtId="43" fontId="43" fillId="4" borderId="2" xfId="4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6" borderId="2" xfId="0" applyFont="1" applyFill="1" applyBorder="1" applyAlignment="1">
      <alignment horizontal="center" vertical="center"/>
    </xf>
    <xf numFmtId="43" fontId="33" fillId="6" borderId="2" xfId="4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33" fillId="5" borderId="2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center" vertical="center"/>
    </xf>
    <xf numFmtId="43" fontId="33" fillId="4" borderId="7" xfId="4" applyFont="1" applyFill="1" applyBorder="1" applyAlignment="1">
      <alignment horizontal="center" vertical="center"/>
    </xf>
    <xf numFmtId="43" fontId="33" fillId="0" borderId="7" xfId="4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1" fillId="0" borderId="0" xfId="0" applyFont="1" applyAlignment="1">
      <alignment horizontal="left"/>
    </xf>
    <xf numFmtId="0" fontId="62" fillId="0" borderId="0" xfId="0" applyFont="1"/>
    <xf numFmtId="0" fontId="61" fillId="4" borderId="0" xfId="0" applyFont="1" applyFill="1" applyBorder="1" applyAlignment="1">
      <alignment horizontal="center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64" fillId="0" borderId="0" xfId="0" applyFont="1"/>
    <xf numFmtId="0" fontId="13" fillId="0" borderId="0" xfId="0" applyFont="1" applyBorder="1" applyAlignment="1"/>
    <xf numFmtId="43" fontId="0" fillId="4" borderId="0" xfId="1" applyFont="1" applyFill="1" applyBorder="1"/>
    <xf numFmtId="0" fontId="29" fillId="0" borderId="0" xfId="0" applyFont="1" applyAlignment="1">
      <alignment horizontal="left"/>
    </xf>
    <xf numFmtId="164" fontId="0" fillId="0" borderId="0" xfId="0" applyNumberFormat="1" applyFont="1" applyAlignment="1"/>
    <xf numFmtId="0" fontId="65" fillId="0" borderId="0" xfId="0" applyFont="1" applyAlignment="1">
      <alignment horizontal="left"/>
    </xf>
    <xf numFmtId="0" fontId="67" fillId="6" borderId="2" xfId="0" applyFont="1" applyFill="1" applyBorder="1" applyAlignment="1">
      <alignment horizontal="center" vertical="center"/>
    </xf>
    <xf numFmtId="164" fontId="68" fillId="6" borderId="2" xfId="0" applyNumberFormat="1" applyFont="1" applyFill="1" applyBorder="1" applyAlignment="1">
      <alignment horizontal="center" vertical="center"/>
    </xf>
    <xf numFmtId="0" fontId="67" fillId="6" borderId="2" xfId="0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left" vertical="center" wrapText="1"/>
    </xf>
    <xf numFmtId="0" fontId="44" fillId="5" borderId="7" xfId="0" applyFont="1" applyFill="1" applyBorder="1" applyAlignment="1">
      <alignment horizontal="left" vertical="center"/>
    </xf>
    <xf numFmtId="0" fontId="14" fillId="5" borderId="2" xfId="0" applyFont="1" applyFill="1" applyBorder="1"/>
    <xf numFmtId="164" fontId="3" fillId="5" borderId="2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4" fillId="4" borderId="2" xfId="0" applyFont="1" applyFill="1" applyBorder="1"/>
    <xf numFmtId="0" fontId="14" fillId="6" borderId="2" xfId="0" applyFont="1" applyFill="1" applyBorder="1"/>
    <xf numFmtId="43" fontId="0" fillId="4" borderId="2" xfId="1" applyNumberFormat="1" applyFont="1" applyFill="1" applyBorder="1" applyAlignment="1">
      <alignment horizontal="center" vertical="center"/>
    </xf>
    <xf numFmtId="43" fontId="44" fillId="4" borderId="2" xfId="0" applyNumberFormat="1" applyFont="1" applyFill="1" applyBorder="1" applyAlignment="1">
      <alignment horizontal="center" vertical="center"/>
    </xf>
    <xf numFmtId="43" fontId="27" fillId="4" borderId="2" xfId="4" applyFont="1" applyFill="1" applyBorder="1" applyAlignment="1">
      <alignment vertical="center"/>
    </xf>
    <xf numFmtId="0" fontId="16" fillId="4" borderId="7" xfId="0" applyFont="1" applyFill="1" applyBorder="1" applyAlignment="1">
      <alignment vertical="center" wrapText="1"/>
    </xf>
    <xf numFmtId="43" fontId="0" fillId="4" borderId="2" xfId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43" fontId="0" fillId="4" borderId="8" xfId="1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0" fontId="16" fillId="4" borderId="7" xfId="0" applyFont="1" applyFill="1" applyBorder="1" applyAlignment="1">
      <alignment wrapText="1"/>
    </xf>
    <xf numFmtId="43" fontId="0" fillId="4" borderId="2" xfId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 wrapText="1"/>
    </xf>
    <xf numFmtId="0" fontId="14" fillId="0" borderId="2" xfId="0" applyFont="1" applyBorder="1"/>
    <xf numFmtId="4" fontId="16" fillId="0" borderId="1" xfId="0" applyNumberFormat="1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3" fontId="27" fillId="4" borderId="12" xfId="4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left" vertical="center" wrapText="1"/>
    </xf>
    <xf numFmtId="0" fontId="32" fillId="5" borderId="6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3" fontId="27" fillId="5" borderId="12" xfId="4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/>
    <xf numFmtId="43" fontId="44" fillId="0" borderId="2" xfId="0" applyNumberFormat="1" applyFont="1" applyFill="1" applyBorder="1" applyAlignment="1">
      <alignment horizontal="center" vertical="center"/>
    </xf>
    <xf numFmtId="43" fontId="26" fillId="0" borderId="2" xfId="0" applyNumberFormat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3" fontId="44" fillId="0" borderId="1" xfId="0" applyNumberFormat="1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left" vertical="center" wrapText="1"/>
    </xf>
    <xf numFmtId="43" fontId="22" fillId="4" borderId="2" xfId="4" applyFont="1" applyFill="1" applyBorder="1" applyAlignment="1">
      <alignment vertical="center" wrapText="1"/>
    </xf>
    <xf numFmtId="0" fontId="16" fillId="4" borderId="7" xfId="0" applyFont="1" applyFill="1" applyBorder="1" applyAlignment="1">
      <alignment horizontal="left" vertical="top" wrapText="1"/>
    </xf>
    <xf numFmtId="43" fontId="22" fillId="4" borderId="1" xfId="4" applyFont="1" applyFill="1" applyBorder="1" applyAlignment="1">
      <alignment vertical="center" wrapText="1"/>
    </xf>
    <xf numFmtId="0" fontId="44" fillId="0" borderId="7" xfId="0" applyFont="1" applyFill="1" applyBorder="1" applyAlignment="1">
      <alignment horizontal="left" vertical="center"/>
    </xf>
    <xf numFmtId="0" fontId="14" fillId="6" borderId="7" xfId="0" applyFont="1" applyFill="1" applyBorder="1"/>
    <xf numFmtId="43" fontId="44" fillId="0" borderId="8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wrapText="1"/>
    </xf>
    <xf numFmtId="0" fontId="14" fillId="6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16" fillId="4" borderId="7" xfId="0" applyFont="1" applyFill="1" applyBorder="1" applyAlignment="1">
      <alignment horizontal="left" wrapText="1"/>
    </xf>
    <xf numFmtId="4" fontId="0" fillId="0" borderId="0" xfId="0" applyNumberFormat="1"/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/>
    <xf numFmtId="0" fontId="14" fillId="6" borderId="9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left" wrapText="1"/>
    </xf>
    <xf numFmtId="4" fontId="0" fillId="0" borderId="1" xfId="0" applyNumberFormat="1" applyFont="1" applyBorder="1" applyAlignment="1">
      <alignment vertical="center"/>
    </xf>
    <xf numFmtId="0" fontId="16" fillId="4" borderId="2" xfId="0" applyFont="1" applyFill="1" applyBorder="1" applyAlignment="1">
      <alignment horizontal="left" wrapText="1"/>
    </xf>
    <xf numFmtId="0" fontId="14" fillId="4" borderId="7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horizontal="left" wrapText="1"/>
    </xf>
    <xf numFmtId="4" fontId="0" fillId="0" borderId="12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 wrapText="1" shrinkToFit="1"/>
    </xf>
    <xf numFmtId="0" fontId="32" fillId="5" borderId="1" xfId="0" applyFont="1" applyFill="1" applyBorder="1" applyAlignment="1">
      <alignment horizontal="left"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43" fillId="5" borderId="2" xfId="0" applyFont="1" applyFill="1" applyBorder="1" applyAlignment="1">
      <alignment horizontal="center" vertical="center"/>
    </xf>
    <xf numFmtId="164" fontId="69" fillId="5" borderId="2" xfId="0" applyNumberFormat="1" applyFont="1" applyFill="1" applyBorder="1" applyAlignment="1">
      <alignment horizontal="center" vertical="center"/>
    </xf>
    <xf numFmtId="43" fontId="35" fillId="5" borderId="2" xfId="4" applyFont="1" applyFill="1" applyBorder="1" applyAlignment="1">
      <alignment horizontal="center" vertical="center"/>
    </xf>
    <xf numFmtId="43" fontId="27" fillId="5" borderId="2" xfId="4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 shrinkToFit="1"/>
    </xf>
    <xf numFmtId="164" fontId="3" fillId="4" borderId="2" xfId="0" applyNumberFormat="1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left" vertical="center" wrapText="1"/>
    </xf>
    <xf numFmtId="9" fontId="14" fillId="6" borderId="2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/>
    </xf>
    <xf numFmtId="43" fontId="35" fillId="0" borderId="2" xfId="4" applyFont="1" applyFill="1" applyBorder="1" applyAlignment="1">
      <alignment horizontal="center" vertical="center"/>
    </xf>
    <xf numFmtId="43" fontId="27" fillId="0" borderId="2" xfId="4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 shrinkToFit="1"/>
    </xf>
    <xf numFmtId="9" fontId="16" fillId="4" borderId="2" xfId="0" applyNumberFormat="1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 shrinkToFit="1"/>
    </xf>
    <xf numFmtId="43" fontId="27" fillId="4" borderId="2" xfId="4" applyFont="1" applyFill="1" applyBorder="1" applyAlignment="1">
      <alignment horizontal="center" vertical="center" wrapText="1" shrinkToFit="1"/>
    </xf>
    <xf numFmtId="0" fontId="37" fillId="4" borderId="7" xfId="0" applyFont="1" applyFill="1" applyBorder="1" applyAlignment="1">
      <alignment horizontal="left" vertical="center" wrapText="1"/>
    </xf>
    <xf numFmtId="9" fontId="14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vertical="center" wrapText="1" shrinkToFit="1"/>
    </xf>
    <xf numFmtId="9" fontId="14" fillId="6" borderId="2" xfId="3" applyFont="1" applyFill="1" applyBorder="1" applyAlignment="1">
      <alignment horizontal="center" vertical="center"/>
    </xf>
    <xf numFmtId="9" fontId="14" fillId="4" borderId="2" xfId="3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3" fillId="6" borderId="2" xfId="0" applyNumberFormat="1" applyFont="1" applyFill="1" applyBorder="1" applyAlignment="1"/>
    <xf numFmtId="0" fontId="0" fillId="0" borderId="0" xfId="0" applyAlignment="1">
      <alignment horizontal="left"/>
    </xf>
    <xf numFmtId="164" fontId="21" fillId="4" borderId="0" xfId="0" applyNumberFormat="1" applyFont="1" applyFill="1" applyBorder="1" applyAlignment="1"/>
    <xf numFmtId="44" fontId="3" fillId="0" borderId="0" xfId="6" applyNumberFormat="1" applyFont="1" applyBorder="1"/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43" fontId="21" fillId="0" borderId="0" xfId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 applyAlignment="1"/>
    <xf numFmtId="0" fontId="0" fillId="0" borderId="0" xfId="0" applyFill="1" applyBorder="1" applyAlignment="1">
      <alignment horizontal="right"/>
    </xf>
    <xf numFmtId="43" fontId="0" fillId="0" borderId="0" xfId="1" applyFont="1" applyFill="1" applyBorder="1"/>
    <xf numFmtId="164" fontId="0" fillId="0" borderId="0" xfId="0" applyNumberFormat="1" applyFont="1" applyFill="1" applyBorder="1" applyAlignment="1"/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165" fontId="0" fillId="0" borderId="0" xfId="0" applyNumberFormat="1"/>
    <xf numFmtId="0" fontId="70" fillId="0" borderId="17" xfId="0" applyFont="1" applyBorder="1" applyAlignment="1"/>
    <xf numFmtId="0" fontId="70" fillId="0" borderId="18" xfId="0" applyFont="1" applyBorder="1" applyAlignment="1"/>
    <xf numFmtId="0" fontId="70" fillId="0" borderId="0" xfId="0" applyFont="1" applyBorder="1" applyAlignment="1"/>
    <xf numFmtId="0" fontId="70" fillId="0" borderId="0" xfId="0" applyNumberFormat="1" applyFont="1" applyAlignment="1"/>
    <xf numFmtId="0" fontId="0" fillId="0" borderId="0" xfId="0" applyFont="1" applyAlignment="1">
      <alignment vertical="top" wrapText="1"/>
    </xf>
    <xf numFmtId="0" fontId="72" fillId="0" borderId="0" xfId="0" applyNumberFormat="1" applyFont="1" applyBorder="1" applyAlignment="1">
      <alignment vertical="center"/>
    </xf>
    <xf numFmtId="0" fontId="73" fillId="0" borderId="19" xfId="0" applyNumberFormat="1" applyFont="1" applyBorder="1" applyAlignment="1">
      <alignment vertical="top"/>
    </xf>
    <xf numFmtId="0" fontId="55" fillId="0" borderId="0" xfId="0" applyFont="1" applyBorder="1" applyAlignment="1"/>
    <xf numFmtId="0" fontId="74" fillId="0" borderId="0" xfId="0" applyFont="1" applyBorder="1" applyAlignment="1"/>
    <xf numFmtId="0" fontId="73" fillId="0" borderId="19" xfId="0" applyNumberFormat="1" applyFont="1" applyBorder="1" applyAlignment="1">
      <alignment vertical="center"/>
    </xf>
    <xf numFmtId="0" fontId="73" fillId="0" borderId="0" xfId="0" applyNumberFormat="1" applyFont="1" applyBorder="1" applyAlignment="1">
      <alignment vertical="center"/>
    </xf>
    <xf numFmtId="0" fontId="18" fillId="8" borderId="2" xfId="0" applyFont="1" applyFill="1" applyBorder="1" applyAlignment="1">
      <alignment horizontal="center" vertical="center"/>
    </xf>
    <xf numFmtId="0" fontId="76" fillId="8" borderId="2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0" fontId="77" fillId="0" borderId="6" xfId="0" applyFont="1" applyFill="1" applyBorder="1" applyAlignment="1">
      <alignment horizontal="left" vertical="center" wrapText="1"/>
    </xf>
    <xf numFmtId="0" fontId="49" fillId="0" borderId="6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59" fillId="8" borderId="2" xfId="0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 wrapText="1"/>
    </xf>
    <xf numFmtId="0" fontId="77" fillId="0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59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vertical="top" wrapText="1"/>
    </xf>
    <xf numFmtId="4" fontId="32" fillId="0" borderId="2" xfId="0" applyNumberFormat="1" applyFont="1" applyBorder="1" applyAlignment="1">
      <alignment horizontal="center" vertical="center" wrapText="1"/>
    </xf>
    <xf numFmtId="0" fontId="44" fillId="0" borderId="2" xfId="0" applyFont="1" applyFill="1" applyBorder="1" applyAlignment="1">
      <alignment vertical="center" wrapText="1"/>
    </xf>
    <xf numFmtId="166" fontId="16" fillId="4" borderId="2" xfId="0" applyNumberFormat="1" applyFont="1" applyFill="1" applyBorder="1" applyAlignment="1">
      <alignment horizontal="left" vertical="center"/>
    </xf>
    <xf numFmtId="43" fontId="16" fillId="0" borderId="2" xfId="4" applyFont="1" applyBorder="1" applyAlignment="1">
      <alignment horizontal="right" vertical="center"/>
    </xf>
    <xf numFmtId="4" fontId="4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4" fontId="44" fillId="0" borderId="2" xfId="0" applyNumberFormat="1" applyFont="1" applyBorder="1" applyAlignment="1">
      <alignment horizontal="center" vertical="center"/>
    </xf>
    <xf numFmtId="0" fontId="44" fillId="5" borderId="2" xfId="0" applyFont="1" applyFill="1" applyBorder="1" applyAlignment="1">
      <alignment horizontal="left" vertical="center" wrapText="1"/>
    </xf>
    <xf numFmtId="43" fontId="44" fillId="5" borderId="2" xfId="0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59" fillId="0" borderId="2" xfId="0" applyFont="1" applyFill="1" applyBorder="1" applyAlignment="1">
      <alignment vertical="center" wrapText="1"/>
    </xf>
    <xf numFmtId="3" fontId="44" fillId="0" borderId="2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vertical="top" wrapText="1"/>
    </xf>
    <xf numFmtId="0" fontId="44" fillId="5" borderId="2" xfId="0" applyFont="1" applyFill="1" applyBorder="1" applyAlignment="1">
      <alignment horizontal="left" vertical="center"/>
    </xf>
    <xf numFmtId="43" fontId="16" fillId="5" borderId="2" xfId="0" applyNumberFormat="1" applyFont="1" applyFill="1" applyBorder="1" applyAlignment="1">
      <alignment horizontal="center" vertical="center" wrapText="1"/>
    </xf>
    <xf numFmtId="43" fontId="16" fillId="0" borderId="2" xfId="0" applyNumberFormat="1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166" fontId="14" fillId="4" borderId="2" xfId="0" applyNumberFormat="1" applyFont="1" applyFill="1" applyBorder="1" applyAlignment="1">
      <alignment horizontal="left" vertical="center"/>
    </xf>
    <xf numFmtId="0" fontId="59" fillId="5" borderId="2" xfId="0" applyFont="1" applyFill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43" fontId="51" fillId="0" borderId="20" xfId="0" applyNumberFormat="1" applyFont="1" applyBorder="1"/>
    <xf numFmtId="0" fontId="56" fillId="0" borderId="0" xfId="0" applyFont="1"/>
    <xf numFmtId="0" fontId="78" fillId="0" borderId="0" xfId="0" applyFont="1"/>
    <xf numFmtId="0" fontId="45" fillId="0" borderId="0" xfId="0" applyFont="1"/>
    <xf numFmtId="0" fontId="56" fillId="0" borderId="0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164" fontId="45" fillId="0" borderId="0" xfId="0" applyNumberFormat="1" applyFont="1" applyAlignment="1"/>
    <xf numFmtId="0" fontId="75" fillId="2" borderId="2" xfId="0" applyFont="1" applyFill="1" applyBorder="1" applyAlignment="1">
      <alignment horizontal="center" vertical="center"/>
    </xf>
    <xf numFmtId="0" fontId="76" fillId="2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 wrapText="1"/>
    </xf>
    <xf numFmtId="0" fontId="78" fillId="5" borderId="2" xfId="0" applyFont="1" applyFill="1" applyBorder="1"/>
    <xf numFmtId="43" fontId="51" fillId="5" borderId="2" xfId="0" applyNumberFormat="1" applyFont="1" applyFill="1" applyBorder="1" applyAlignment="1">
      <alignment horizontal="center" vertical="center"/>
    </xf>
    <xf numFmtId="0" fontId="79" fillId="0" borderId="2" xfId="0" applyFont="1" applyBorder="1" applyAlignment="1">
      <alignment vertical="center" wrapText="1"/>
    </xf>
    <xf numFmtId="0" fontId="78" fillId="6" borderId="2" xfId="0" applyFont="1" applyFill="1" applyBorder="1" applyAlignment="1">
      <alignment horizontal="center" vertical="center"/>
    </xf>
    <xf numFmtId="4" fontId="45" fillId="0" borderId="2" xfId="0" applyNumberFormat="1" applyFont="1" applyBorder="1" applyAlignment="1">
      <alignment horizontal="right" vertical="center"/>
    </xf>
    <xf numFmtId="0" fontId="78" fillId="4" borderId="2" xfId="0" applyFont="1" applyFill="1" applyBorder="1" applyAlignment="1">
      <alignment horizontal="center" vertical="center"/>
    </xf>
    <xf numFmtId="0" fontId="78" fillId="4" borderId="2" xfId="0" applyFont="1" applyFill="1" applyBorder="1"/>
    <xf numFmtId="0" fontId="78" fillId="4" borderId="0" xfId="0" applyFont="1" applyFill="1" applyBorder="1" applyAlignment="1">
      <alignment horizontal="center" vertical="center"/>
    </xf>
    <xf numFmtId="0" fontId="78" fillId="4" borderId="0" xfId="0" applyFont="1" applyFill="1"/>
    <xf numFmtId="0" fontId="44" fillId="0" borderId="2" xfId="0" applyFont="1" applyBorder="1" applyAlignment="1">
      <alignment vertical="center" wrapText="1"/>
    </xf>
    <xf numFmtId="0" fontId="78" fillId="0" borderId="2" xfId="0" applyFont="1" applyFill="1" applyBorder="1" applyAlignment="1">
      <alignment horizontal="center" vertical="center"/>
    </xf>
    <xf numFmtId="0" fontId="81" fillId="4" borderId="2" xfId="0" applyFont="1" applyFill="1" applyBorder="1" applyAlignment="1">
      <alignment horizontal="center" vertical="center"/>
    </xf>
    <xf numFmtId="0" fontId="81" fillId="6" borderId="2" xfId="0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83" fillId="0" borderId="2" xfId="0" applyFont="1" applyBorder="1" applyAlignment="1">
      <alignment horizontal="center" vertical="center"/>
    </xf>
    <xf numFmtId="0" fontId="83" fillId="4" borderId="2" xfId="0" applyFont="1" applyFill="1" applyBorder="1" applyAlignment="1">
      <alignment horizontal="center" vertical="center"/>
    </xf>
    <xf numFmtId="0" fontId="83" fillId="6" borderId="2" xfId="0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69" fillId="0" borderId="0" xfId="0" applyFont="1" applyBorder="1"/>
    <xf numFmtId="0" fontId="16" fillId="0" borderId="2" xfId="0" applyFont="1" applyBorder="1" applyAlignment="1"/>
    <xf numFmtId="0" fontId="78" fillId="0" borderId="2" xfId="0" applyFont="1" applyBorder="1"/>
    <xf numFmtId="0" fontId="84" fillId="0" borderId="2" xfId="0" applyFont="1" applyBorder="1" applyAlignment="1"/>
    <xf numFmtId="0" fontId="85" fillId="2" borderId="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wrapText="1"/>
    </xf>
    <xf numFmtId="0" fontId="42" fillId="3" borderId="2" xfId="0" applyFont="1" applyFill="1" applyBorder="1" applyAlignment="1">
      <alignment vertical="center" wrapText="1"/>
    </xf>
    <xf numFmtId="0" fontId="16" fillId="3" borderId="2" xfId="0" applyFont="1" applyFill="1" applyBorder="1"/>
    <xf numFmtId="0" fontId="78" fillId="3" borderId="2" xfId="0" applyFont="1" applyFill="1" applyBorder="1"/>
    <xf numFmtId="43" fontId="51" fillId="3" borderId="2" xfId="0" applyNumberFormat="1" applyFont="1" applyFill="1" applyBorder="1" applyAlignment="1">
      <alignment horizontal="center" vertical="center"/>
    </xf>
    <xf numFmtId="43" fontId="44" fillId="3" borderId="2" xfId="0" applyNumberFormat="1" applyFont="1" applyFill="1" applyBorder="1" applyAlignment="1">
      <alignment horizontal="center" vertical="center"/>
    </xf>
    <xf numFmtId="0" fontId="42" fillId="0" borderId="2" xfId="0" applyFont="1" applyBorder="1" applyAlignment="1">
      <alignment wrapText="1"/>
    </xf>
    <xf numFmtId="0" fontId="84" fillId="0" borderId="2" xfId="0" applyFont="1" applyBorder="1" applyAlignment="1">
      <alignment vertical="center" wrapText="1"/>
    </xf>
    <xf numFmtId="0" fontId="78" fillId="0" borderId="2" xfId="0" applyFont="1" applyBorder="1" applyAlignment="1">
      <alignment horizontal="center" vertical="center"/>
    </xf>
    <xf numFmtId="4" fontId="86" fillId="0" borderId="2" xfId="0" applyNumberFormat="1" applyFont="1" applyBorder="1" applyAlignment="1">
      <alignment horizontal="center" vertical="center" wrapText="1"/>
    </xf>
    <xf numFmtId="4" fontId="84" fillId="0" borderId="2" xfId="0" applyNumberFormat="1" applyFont="1" applyBorder="1" applyAlignment="1">
      <alignment horizontal="center" vertical="center" wrapText="1"/>
    </xf>
    <xf numFmtId="0" fontId="87" fillId="0" borderId="2" xfId="0" applyFont="1" applyBorder="1"/>
    <xf numFmtId="0" fontId="42" fillId="0" borderId="2" xfId="0" applyFont="1" applyFill="1" applyBorder="1" applyAlignment="1">
      <alignment wrapText="1"/>
    </xf>
    <xf numFmtId="0" fontId="37" fillId="0" borderId="2" xfId="0" applyFont="1" applyBorder="1"/>
    <xf numFmtId="0" fontId="37" fillId="0" borderId="2" xfId="0" applyFont="1" applyBorder="1" applyAlignment="1">
      <alignment wrapText="1"/>
    </xf>
    <xf numFmtId="166" fontId="45" fillId="4" borderId="2" xfId="0" applyNumberFormat="1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wrapText="1"/>
    </xf>
    <xf numFmtId="0" fontId="78" fillId="3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wrapText="1"/>
    </xf>
    <xf numFmtId="0" fontId="16" fillId="0" borderId="2" xfId="0" applyFont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0" fontId="81" fillId="0" borderId="2" xfId="0" applyFont="1" applyBorder="1" applyAlignment="1"/>
    <xf numFmtId="0" fontId="61" fillId="0" borderId="0" xfId="0" applyFont="1"/>
    <xf numFmtId="0" fontId="61" fillId="0" borderId="0" xfId="0" applyFont="1" applyAlignment="1">
      <alignment horizontal="center"/>
    </xf>
    <xf numFmtId="0" fontId="88" fillId="0" borderId="0" xfId="0" applyFont="1"/>
    <xf numFmtId="0" fontId="89" fillId="0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9" fillId="5" borderId="2" xfId="0" applyFont="1" applyFill="1" applyBorder="1" applyAlignment="1">
      <alignment vertical="center" wrapText="1"/>
    </xf>
    <xf numFmtId="0" fontId="68" fillId="5" borderId="2" xfId="0" applyFont="1" applyFill="1" applyBorder="1" applyAlignment="1">
      <alignment horizontal="left" vertical="center" wrapText="1"/>
    </xf>
    <xf numFmtId="0" fontId="68" fillId="5" borderId="2" xfId="0" applyFont="1" applyFill="1" applyBorder="1" applyAlignment="1">
      <alignment vertical="center" wrapText="1"/>
    </xf>
    <xf numFmtId="167" fontId="3" fillId="5" borderId="2" xfId="0" applyNumberFormat="1" applyFont="1" applyFill="1" applyBorder="1" applyAlignment="1">
      <alignment horizontal="center" vertical="center"/>
    </xf>
    <xf numFmtId="0" fontId="69" fillId="0" borderId="2" xfId="0" applyFont="1" applyFill="1" applyBorder="1" applyAlignment="1">
      <alignment horizontal="left" vertical="center" wrapText="1"/>
    </xf>
    <xf numFmtId="1" fontId="19" fillId="0" borderId="2" xfId="0" applyNumberFormat="1" applyFont="1" applyFill="1" applyBorder="1" applyAlignment="1">
      <alignment vertical="center" wrapText="1"/>
    </xf>
    <xf numFmtId="0" fontId="25" fillId="6" borderId="2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167" fontId="3" fillId="0" borderId="2" xfId="0" applyNumberFormat="1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167" fontId="21" fillId="0" borderId="2" xfId="0" applyNumberFormat="1" applyFont="1" applyBorder="1" applyAlignment="1">
      <alignment horizontal="center" vertical="center"/>
    </xf>
    <xf numFmtId="9" fontId="0" fillId="5" borderId="2" xfId="0" applyNumberFormat="1" applyFont="1" applyFill="1" applyBorder="1" applyAlignment="1">
      <alignment vertical="center"/>
    </xf>
    <xf numFmtId="0" fontId="69" fillId="0" borderId="2" xfId="0" applyFont="1" applyFill="1" applyBorder="1" applyAlignment="1">
      <alignment vertical="center" wrapText="1"/>
    </xf>
    <xf numFmtId="0" fontId="68" fillId="0" borderId="2" xfId="0" applyFont="1" applyFill="1" applyBorder="1" applyAlignment="1">
      <alignment horizontal="left" vertical="center" wrapText="1"/>
    </xf>
    <xf numFmtId="0" fontId="68" fillId="0" borderId="2" xfId="0" applyFont="1" applyFill="1" applyBorder="1" applyAlignment="1">
      <alignment vertical="center" wrapText="1"/>
    </xf>
    <xf numFmtId="167" fontId="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2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" fontId="20" fillId="0" borderId="2" xfId="0" applyNumberFormat="1" applyFont="1" applyFill="1" applyBorder="1" applyAlignment="1">
      <alignment vertical="center" wrapText="1"/>
    </xf>
    <xf numFmtId="167" fontId="0" fillId="0" borderId="2" xfId="0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67" fontId="0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/>
    </xf>
    <xf numFmtId="167" fontId="3" fillId="0" borderId="2" xfId="0" applyNumberFormat="1" applyFont="1" applyBorder="1"/>
    <xf numFmtId="9" fontId="69" fillId="0" borderId="2" xfId="0" applyNumberFormat="1" applyFont="1" applyFill="1" applyBorder="1" applyAlignment="1">
      <alignment vertical="center" wrapText="1"/>
    </xf>
    <xf numFmtId="0" fontId="43" fillId="0" borderId="2" xfId="0" applyFont="1" applyFill="1" applyBorder="1"/>
    <xf numFmtId="0" fontId="59" fillId="3" borderId="2" xfId="0" applyFont="1" applyFill="1" applyBorder="1" applyAlignment="1">
      <alignment horizontal="center" vertical="center"/>
    </xf>
    <xf numFmtId="167" fontId="69" fillId="0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67" fontId="20" fillId="0" borderId="2" xfId="0" applyNumberFormat="1" applyFont="1" applyBorder="1" applyAlignment="1">
      <alignment horizontal="center" vertical="center"/>
    </xf>
    <xf numFmtId="0" fontId="20" fillId="0" borderId="0" xfId="0" applyFont="1"/>
    <xf numFmtId="1" fontId="69" fillId="0" borderId="2" xfId="0" applyNumberFormat="1" applyFont="1" applyFill="1" applyBorder="1" applyAlignment="1">
      <alignment vertical="center" wrapText="1"/>
    </xf>
    <xf numFmtId="0" fontId="26" fillId="4" borderId="2" xfId="0" applyFont="1" applyFill="1" applyBorder="1" applyAlignment="1">
      <alignment horizontal="center" vertical="center"/>
    </xf>
    <xf numFmtId="167" fontId="1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68" fillId="4" borderId="2" xfId="0" applyFont="1" applyFill="1" applyBorder="1" applyAlignment="1">
      <alignment vertical="center" wrapText="1"/>
    </xf>
    <xf numFmtId="0" fontId="68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6" fillId="4" borderId="2" xfId="0" applyFont="1" applyFill="1" applyBorder="1"/>
    <xf numFmtId="0" fontId="69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8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59" fillId="0" borderId="2" xfId="0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/>
    </xf>
    <xf numFmtId="0" fontId="43" fillId="4" borderId="2" xfId="0" applyFont="1" applyFill="1" applyBorder="1"/>
    <xf numFmtId="0" fontId="59" fillId="0" borderId="2" xfId="0" applyFont="1" applyFill="1" applyBorder="1" applyAlignment="1">
      <alignment horizontal="center" vertical="center" wrapText="1"/>
    </xf>
    <xf numFmtId="0" fontId="59" fillId="6" borderId="2" xfId="0" applyFont="1" applyFill="1" applyBorder="1" applyAlignment="1">
      <alignment horizontal="center" vertical="center"/>
    </xf>
    <xf numFmtId="0" fontId="59" fillId="6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59" fillId="4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74" fillId="4" borderId="2" xfId="0" applyFont="1" applyFill="1" applyBorder="1" applyAlignment="1">
      <alignment vertical="center" wrapText="1"/>
    </xf>
    <xf numFmtId="0" fontId="74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left" vertical="center"/>
    </xf>
    <xf numFmtId="167" fontId="0" fillId="0" borderId="2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5" fillId="4" borderId="2" xfId="0" applyFont="1" applyFill="1" applyBorder="1" applyAlignment="1">
      <alignment horizontal="center" vertical="center"/>
    </xf>
    <xf numFmtId="0" fontId="69" fillId="4" borderId="2" xfId="0" applyFont="1" applyFill="1" applyBorder="1" applyAlignment="1">
      <alignment horizontal="left" vertical="center" wrapText="1"/>
    </xf>
    <xf numFmtId="0" fontId="69" fillId="4" borderId="2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26" fillId="0" borderId="2" xfId="0" applyFont="1" applyBorder="1"/>
    <xf numFmtId="1" fontId="69" fillId="4" borderId="2" xfId="0" applyNumberFormat="1" applyFont="1" applyFill="1" applyBorder="1" applyAlignment="1">
      <alignment vertical="center" wrapText="1"/>
    </xf>
    <xf numFmtId="167" fontId="3" fillId="4" borderId="2" xfId="0" applyNumberFormat="1" applyFont="1" applyFill="1" applyBorder="1" applyAlignment="1">
      <alignment horizontal="center" vertical="center"/>
    </xf>
    <xf numFmtId="0" fontId="6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67" fontId="69" fillId="0" borderId="2" xfId="0" applyNumberFormat="1" applyFont="1" applyBorder="1" applyAlignment="1">
      <alignment horizontal="center" vertical="center"/>
    </xf>
    <xf numFmtId="0" fontId="3" fillId="4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168" fontId="3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0" fontId="92" fillId="0" borderId="0" xfId="0" applyFont="1" applyAlignment="1">
      <alignment vertical="top"/>
    </xf>
    <xf numFmtId="0" fontId="9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7" fillId="2" borderId="2" xfId="0" applyFont="1" applyFill="1" applyBorder="1" applyAlignment="1">
      <alignment horizontal="center" vertical="center"/>
    </xf>
    <xf numFmtId="0" fontId="96" fillId="5" borderId="6" xfId="0" applyFont="1" applyFill="1" applyBorder="1" applyAlignment="1">
      <alignment horizontal="center" vertical="center"/>
    </xf>
    <xf numFmtId="0" fontId="74" fillId="5" borderId="6" xfId="0" applyFont="1" applyFill="1" applyBorder="1" applyAlignment="1">
      <alignment horizontal="center" vertical="center"/>
    </xf>
    <xf numFmtId="0" fontId="77" fillId="4" borderId="6" xfId="0" applyFont="1" applyFill="1" applyBorder="1" applyAlignment="1">
      <alignment horizontal="left" vertical="center" wrapText="1"/>
    </xf>
    <xf numFmtId="0" fontId="96" fillId="6" borderId="6" xfId="0" applyFont="1" applyFill="1" applyBorder="1" applyAlignment="1">
      <alignment horizontal="center" vertical="center"/>
    </xf>
    <xf numFmtId="0" fontId="96" fillId="4" borderId="6" xfId="0" applyFont="1" applyFill="1" applyBorder="1" applyAlignment="1">
      <alignment horizontal="center" vertical="center"/>
    </xf>
    <xf numFmtId="0" fontId="74" fillId="0" borderId="6" xfId="0" applyFont="1" applyFill="1" applyBorder="1" applyAlignment="1">
      <alignment horizontal="center" vertical="center"/>
    </xf>
    <xf numFmtId="0" fontId="74" fillId="4" borderId="6" xfId="0" applyFont="1" applyFill="1" applyBorder="1" applyAlignment="1">
      <alignment horizontal="center" vertical="center"/>
    </xf>
    <xf numFmtId="9" fontId="44" fillId="5" borderId="6" xfId="0" applyNumberFormat="1" applyFont="1" applyFill="1" applyBorder="1" applyAlignment="1">
      <alignment horizontal="left" vertical="center"/>
    </xf>
    <xf numFmtId="0" fontId="97" fillId="5" borderId="6" xfId="0" applyFont="1" applyFill="1" applyBorder="1"/>
    <xf numFmtId="43" fontId="98" fillId="5" borderId="6" xfId="0" applyNumberFormat="1" applyFont="1" applyFill="1" applyBorder="1" applyAlignment="1">
      <alignment horizontal="center" vertical="center"/>
    </xf>
    <xf numFmtId="43" fontId="19" fillId="5" borderId="6" xfId="0" applyNumberFormat="1" applyFont="1" applyFill="1" applyBorder="1" applyAlignment="1">
      <alignment horizontal="center" vertical="center"/>
    </xf>
    <xf numFmtId="9" fontId="44" fillId="0" borderId="6" xfId="0" applyNumberFormat="1" applyFont="1" applyFill="1" applyBorder="1" applyAlignment="1">
      <alignment horizontal="left" vertical="center"/>
    </xf>
    <xf numFmtId="0" fontId="97" fillId="0" borderId="6" xfId="0" applyFont="1" applyFill="1" applyBorder="1"/>
    <xf numFmtId="43" fontId="98" fillId="0" borderId="6" xfId="0" applyNumberFormat="1" applyFont="1" applyFill="1" applyBorder="1" applyAlignment="1">
      <alignment horizontal="center" vertical="center"/>
    </xf>
    <xf numFmtId="43" fontId="19" fillId="0" borderId="6" xfId="0" applyNumberFormat="1" applyFont="1" applyFill="1" applyBorder="1" applyAlignment="1">
      <alignment horizontal="center" vertical="center"/>
    </xf>
    <xf numFmtId="0" fontId="93" fillId="0" borderId="0" xfId="0" applyFont="1" applyFill="1"/>
    <xf numFmtId="0" fontId="16" fillId="0" borderId="2" xfId="0" applyFont="1" applyFill="1" applyBorder="1" applyAlignment="1">
      <alignment horizontal="left" vertical="center" wrapText="1"/>
    </xf>
    <xf numFmtId="9" fontId="16" fillId="0" borderId="2" xfId="0" applyNumberFormat="1" applyFont="1" applyFill="1" applyBorder="1" applyAlignment="1">
      <alignment horizontal="center" vertical="center" wrapText="1"/>
    </xf>
    <xf numFmtId="43" fontId="33" fillId="4" borderId="2" xfId="7" applyFont="1" applyFill="1" applyBorder="1" applyAlignment="1">
      <alignment horizontal="center" vertical="center" wrapText="1"/>
    </xf>
    <xf numFmtId="43" fontId="21" fillId="4" borderId="2" xfId="7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top" wrapText="1"/>
    </xf>
    <xf numFmtId="0" fontId="17" fillId="5" borderId="6" xfId="0" applyFont="1" applyFill="1" applyBorder="1" applyAlignment="1">
      <alignment vertical="center" wrapText="1"/>
    </xf>
    <xf numFmtId="0" fontId="16" fillId="5" borderId="6" xfId="0" applyFont="1" applyFill="1" applyBorder="1"/>
    <xf numFmtId="43" fontId="42" fillId="5" borderId="6" xfId="0" applyNumberFormat="1" applyFont="1" applyFill="1" applyBorder="1" applyAlignment="1">
      <alignment horizontal="center" vertical="center"/>
    </xf>
    <xf numFmtId="43" fontId="19" fillId="5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/>
    <xf numFmtId="43" fontId="42" fillId="0" borderId="6" xfId="0" applyNumberFormat="1" applyFont="1" applyFill="1" applyBorder="1" applyAlignment="1">
      <alignment horizontal="center" vertical="center"/>
    </xf>
    <xf numFmtId="43" fontId="19" fillId="0" borderId="6" xfId="0" applyNumberFormat="1" applyFont="1" applyFill="1" applyBorder="1" applyAlignment="1">
      <alignment horizontal="center" vertical="center" wrapText="1"/>
    </xf>
    <xf numFmtId="1" fontId="37" fillId="0" borderId="2" xfId="0" applyNumberFormat="1" applyFont="1" applyFill="1" applyBorder="1" applyAlignment="1">
      <alignment horizontal="left" vertical="center" wrapText="1"/>
    </xf>
    <xf numFmtId="0" fontId="37" fillId="6" borderId="2" xfId="0" applyFont="1" applyFill="1" applyBorder="1" applyAlignment="1">
      <alignment horizontal="center" vertical="center"/>
    </xf>
    <xf numFmtId="43" fontId="77" fillId="0" borderId="2" xfId="0" applyNumberFormat="1" applyFont="1" applyFill="1" applyBorder="1" applyAlignment="1">
      <alignment horizontal="center" vertical="center"/>
    </xf>
    <xf numFmtId="43" fontId="74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43" fontId="37" fillId="9" borderId="2" xfId="7" applyFont="1" applyFill="1" applyBorder="1" applyAlignment="1">
      <alignment horizontal="center" vertical="center" wrapText="1"/>
    </xf>
    <xf numFmtId="43" fontId="20" fillId="9" borderId="2" xfId="7" applyFont="1" applyFill="1" applyBorder="1" applyAlignment="1">
      <alignment horizontal="center" vertical="center" wrapText="1"/>
    </xf>
    <xf numFmtId="1" fontId="42" fillId="0" borderId="8" xfId="0" applyNumberFormat="1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horizontal="center" vertical="center"/>
    </xf>
    <xf numFmtId="43" fontId="42" fillId="9" borderId="2" xfId="7" applyFont="1" applyFill="1" applyBorder="1" applyAlignment="1">
      <alignment horizontal="center" vertical="center" wrapText="1"/>
    </xf>
    <xf numFmtId="43" fontId="19" fillId="9" borderId="2" xfId="7" applyFont="1" applyFill="1" applyBorder="1" applyAlignment="1">
      <alignment horizontal="center" vertical="center" wrapText="1"/>
    </xf>
    <xf numFmtId="0" fontId="100" fillId="0" borderId="0" xfId="0" applyFont="1"/>
    <xf numFmtId="1" fontId="37" fillId="0" borderId="8" xfId="0" applyNumberFormat="1" applyFont="1" applyFill="1" applyBorder="1" applyAlignment="1">
      <alignment horizontal="center" vertical="center" wrapText="1"/>
    </xf>
    <xf numFmtId="0" fontId="97" fillId="0" borderId="2" xfId="0" applyFont="1" applyFill="1" applyBorder="1" applyAlignment="1">
      <alignment horizontal="center" vertical="center"/>
    </xf>
    <xf numFmtId="0" fontId="98" fillId="0" borderId="2" xfId="0" applyFont="1" applyBorder="1" applyAlignment="1">
      <alignment horizontal="center" vertical="center"/>
    </xf>
    <xf numFmtId="43" fontId="101" fillId="4" borderId="2" xfId="0" applyNumberFormat="1" applyFont="1" applyFill="1" applyBorder="1" applyAlignment="1">
      <alignment horizontal="center" vertical="center"/>
    </xf>
    <xf numFmtId="43" fontId="102" fillId="9" borderId="2" xfId="7" applyFont="1" applyFill="1" applyBorder="1" applyAlignment="1">
      <alignment horizontal="center" vertical="center" wrapText="1"/>
    </xf>
    <xf numFmtId="1" fontId="37" fillId="0" borderId="2" xfId="0" applyNumberFormat="1" applyFont="1" applyFill="1" applyBorder="1" applyAlignment="1">
      <alignment horizontal="center" vertical="center" wrapText="1"/>
    </xf>
    <xf numFmtId="0" fontId="93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164" fontId="78" fillId="0" borderId="0" xfId="0" applyNumberFormat="1" applyFont="1" applyAlignment="1"/>
    <xf numFmtId="0" fontId="39" fillId="5" borderId="2" xfId="0" applyFont="1" applyFill="1" applyBorder="1"/>
    <xf numFmtId="43" fontId="103" fillId="5" borderId="2" xfId="0" applyNumberFormat="1" applyFont="1" applyFill="1" applyBorder="1" applyAlignment="1">
      <alignment horizontal="center" vertical="center"/>
    </xf>
    <xf numFmtId="43" fontId="46" fillId="5" borderId="2" xfId="0" applyNumberFormat="1" applyFont="1" applyFill="1" applyBorder="1" applyAlignment="1">
      <alignment horizontal="center" vertical="center"/>
    </xf>
    <xf numFmtId="43" fontId="104" fillId="5" borderId="2" xfId="0" applyNumberFormat="1" applyFont="1" applyFill="1" applyBorder="1" applyAlignment="1">
      <alignment horizontal="center" vertical="center"/>
    </xf>
    <xf numFmtId="0" fontId="85" fillId="2" borderId="2" xfId="0" applyFont="1" applyFill="1" applyBorder="1" applyAlignment="1">
      <alignment vertical="center" wrapText="1"/>
    </xf>
    <xf numFmtId="4" fontId="105" fillId="0" borderId="2" xfId="0" applyNumberFormat="1" applyFont="1" applyBorder="1" applyAlignment="1">
      <alignment horizontal="center" vertical="center"/>
    </xf>
    <xf numFmtId="166" fontId="39" fillId="4" borderId="2" xfId="0" applyNumberFormat="1" applyFont="1" applyFill="1" applyBorder="1" applyAlignment="1">
      <alignment horizontal="left" vertical="center"/>
    </xf>
    <xf numFmtId="43" fontId="39" fillId="0" borderId="2" xfId="4" applyFont="1" applyBorder="1" applyAlignment="1">
      <alignment horizontal="right" vertical="center"/>
    </xf>
    <xf numFmtId="0" fontId="43" fillId="0" borderId="2" xfId="0" applyFont="1" applyBorder="1" applyAlignment="1">
      <alignment horizontal="center" vertical="center" wrapText="1"/>
    </xf>
    <xf numFmtId="0" fontId="105" fillId="0" borderId="2" xfId="0" applyFont="1" applyBorder="1" applyAlignment="1">
      <alignment horizontal="center" vertical="center"/>
    </xf>
    <xf numFmtId="0" fontId="39" fillId="0" borderId="0" xfId="0" applyFont="1"/>
    <xf numFmtId="0" fontId="43" fillId="0" borderId="2" xfId="0" applyFont="1" applyBorder="1" applyAlignment="1">
      <alignment horizontal="center" vertical="center" shrinkToFit="1"/>
    </xf>
    <xf numFmtId="0" fontId="7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78" fillId="0" borderId="0" xfId="0" applyFont="1" applyFill="1" applyBorder="1" applyAlignment="1">
      <alignment horizontal="left" vertical="center"/>
    </xf>
    <xf numFmtId="0" fontId="108" fillId="2" borderId="2" xfId="0" applyFont="1" applyFill="1" applyBorder="1" applyAlignment="1">
      <alignment horizontal="center" vertical="center"/>
    </xf>
    <xf numFmtId="0" fontId="106" fillId="2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 wrapText="1"/>
    </xf>
    <xf numFmtId="43" fontId="109" fillId="5" borderId="2" xfId="0" applyNumberFormat="1" applyFont="1" applyFill="1" applyBorder="1" applyAlignment="1">
      <alignment horizontal="center" vertical="center"/>
    </xf>
    <xf numFmtId="43" fontId="83" fillId="5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43" fontId="50" fillId="4" borderId="2" xfId="0" applyNumberFormat="1" applyFont="1" applyFill="1" applyBorder="1" applyAlignment="1">
      <alignment horizontal="center" vertical="center"/>
    </xf>
    <xf numFmtId="0" fontId="105" fillId="0" borderId="2" xfId="0" applyFont="1" applyBorder="1" applyAlignment="1">
      <alignment horizontal="center" vertical="center" wrapText="1"/>
    </xf>
    <xf numFmtId="43" fontId="109" fillId="4" borderId="2" xfId="0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vertical="center" wrapText="1"/>
    </xf>
    <xf numFmtId="0" fontId="110" fillId="5" borderId="2" xfId="0" applyFont="1" applyFill="1" applyBorder="1" applyAlignment="1">
      <alignment vertical="center" wrapText="1"/>
    </xf>
    <xf numFmtId="0" fontId="42" fillId="0" borderId="2" xfId="0" applyFont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4" borderId="6" xfId="0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3" fontId="111" fillId="5" borderId="2" xfId="0" applyNumberFormat="1" applyFont="1" applyFill="1" applyBorder="1" applyAlignment="1">
      <alignment horizontal="center" vertical="center"/>
    </xf>
    <xf numFmtId="43" fontId="59" fillId="5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39" fillId="0" borderId="2" xfId="0" applyFont="1" applyFill="1" applyBorder="1"/>
    <xf numFmtId="43" fontId="105" fillId="0" borderId="2" xfId="0" applyNumberFormat="1" applyFont="1" applyFill="1" applyBorder="1" applyAlignment="1">
      <alignment horizontal="center" vertical="center"/>
    </xf>
    <xf numFmtId="43" fontId="46" fillId="0" borderId="2" xfId="0" applyNumberFormat="1" applyFont="1" applyFill="1" applyBorder="1" applyAlignment="1">
      <alignment horizontal="center" vertical="center"/>
    </xf>
    <xf numFmtId="43" fontId="43" fillId="0" borderId="2" xfId="0" applyNumberFormat="1" applyFont="1" applyFill="1" applyBorder="1" applyAlignment="1">
      <alignment horizontal="center" vertical="center" wrapText="1"/>
    </xf>
    <xf numFmtId="0" fontId="112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vertical="center"/>
    </xf>
    <xf numFmtId="0" fontId="81" fillId="0" borderId="2" xfId="0" applyFont="1" applyBorder="1"/>
    <xf numFmtId="0" fontId="44" fillId="0" borderId="2" xfId="0" applyFont="1" applyBorder="1"/>
    <xf numFmtId="0" fontId="77" fillId="2" borderId="2" xfId="0" applyFont="1" applyFill="1" applyBorder="1" applyAlignment="1">
      <alignment vertical="center" wrapText="1"/>
    </xf>
    <xf numFmtId="43" fontId="83" fillId="0" borderId="2" xfId="0" applyNumberFormat="1" applyFont="1" applyFill="1" applyBorder="1" applyAlignment="1">
      <alignment horizontal="center" vertical="center"/>
    </xf>
    <xf numFmtId="166" fontId="46" fillId="4" borderId="2" xfId="0" applyNumberFormat="1" applyFont="1" applyFill="1" applyBorder="1" applyAlignment="1">
      <alignment horizontal="left" vertical="center"/>
    </xf>
    <xf numFmtId="43" fontId="46" fillId="0" borderId="2" xfId="4" applyFont="1" applyBorder="1" applyAlignment="1">
      <alignment horizontal="right" vertical="center"/>
    </xf>
    <xf numFmtId="0" fontId="104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113" fillId="0" borderId="2" xfId="0" applyFont="1" applyFill="1" applyBorder="1" applyAlignment="1">
      <alignment horizontal="center" vertical="center"/>
    </xf>
    <xf numFmtId="0" fontId="113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4" fontId="105" fillId="0" borderId="2" xfId="0" applyNumberFormat="1" applyFont="1" applyFill="1" applyBorder="1" applyAlignment="1">
      <alignment horizontal="center" vertical="center"/>
    </xf>
    <xf numFmtId="166" fontId="39" fillId="0" borderId="2" xfId="0" applyNumberFormat="1" applyFont="1" applyFill="1" applyBorder="1" applyAlignment="1">
      <alignment horizontal="left" vertical="center"/>
    </xf>
    <xf numFmtId="43" fontId="39" fillId="0" borderId="2" xfId="4" applyFont="1" applyFill="1" applyBorder="1" applyAlignment="1">
      <alignment horizontal="right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77" fillId="2" borderId="2" xfId="0" applyFont="1" applyFill="1" applyBorder="1" applyAlignment="1">
      <alignment horizontal="center" vertical="center" wrapText="1"/>
    </xf>
    <xf numFmtId="0" fontId="26" fillId="0" borderId="0" xfId="0" applyFont="1"/>
    <xf numFmtId="0" fontId="75" fillId="0" borderId="0" xfId="0" applyFont="1" applyFill="1" applyBorder="1" applyAlignment="1">
      <alignment horizontal="left" vertical="center" wrapText="1"/>
    </xf>
    <xf numFmtId="0" fontId="2" fillId="5" borderId="2" xfId="0" applyFont="1" applyFill="1" applyBorder="1"/>
    <xf numFmtId="43" fontId="19" fillId="5" borderId="2" xfId="0" applyNumberFormat="1" applyFont="1" applyFill="1" applyBorder="1" applyAlignment="1">
      <alignment horizontal="center" vertical="center"/>
    </xf>
    <xf numFmtId="43" fontId="116" fillId="5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3" fontId="19" fillId="4" borderId="2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left" vertical="center"/>
    </xf>
    <xf numFmtId="43" fontId="2" fillId="0" borderId="2" xfId="4" applyFont="1" applyBorder="1" applyAlignment="1">
      <alignment horizontal="right" vertical="center"/>
    </xf>
    <xf numFmtId="0" fontId="5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2" fillId="5" borderId="2" xfId="0" applyFont="1" applyFill="1" applyBorder="1"/>
    <xf numFmtId="43" fontId="25" fillId="5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0" fontId="39" fillId="0" borderId="2" xfId="0" applyFont="1" applyBorder="1"/>
    <xf numFmtId="0" fontId="28" fillId="0" borderId="2" xfId="0" applyFont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44" fillId="5" borderId="2" xfId="0" applyFont="1" applyFill="1" applyBorder="1" applyAlignment="1">
      <alignment vertical="center" wrapText="1"/>
    </xf>
    <xf numFmtId="0" fontId="112" fillId="5" borderId="2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vertical="center" wrapText="1"/>
    </xf>
    <xf numFmtId="4" fontId="28" fillId="5" borderId="2" xfId="0" applyNumberFormat="1" applyFont="1" applyFill="1" applyBorder="1" applyAlignment="1">
      <alignment horizontal="center" vertical="center"/>
    </xf>
    <xf numFmtId="166" fontId="39" fillId="5" borderId="2" xfId="0" applyNumberFormat="1" applyFont="1" applyFill="1" applyBorder="1" applyAlignment="1">
      <alignment horizontal="left" vertical="center"/>
    </xf>
    <xf numFmtId="43" fontId="39" fillId="5" borderId="2" xfId="4" applyFont="1" applyFill="1" applyBorder="1" applyAlignment="1">
      <alignment horizontal="right" vertical="center"/>
    </xf>
    <xf numFmtId="166" fontId="37" fillId="4" borderId="2" xfId="0" applyNumberFormat="1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wrapText="1"/>
    </xf>
    <xf numFmtId="169" fontId="0" fillId="0" borderId="0" xfId="8" applyFont="1"/>
    <xf numFmtId="0" fontId="78" fillId="0" borderId="0" xfId="0" applyFont="1" applyBorder="1" applyAlignment="1">
      <alignment horizontal="center" vertical="center"/>
    </xf>
    <xf numFmtId="0" fontId="118" fillId="0" borderId="0" xfId="0" applyFont="1" applyBorder="1" applyAlignment="1">
      <alignment vertical="center" wrapText="1"/>
    </xf>
    <xf numFmtId="0" fontId="118" fillId="0" borderId="0" xfId="0" applyFont="1" applyBorder="1" applyAlignment="1">
      <alignment horizontal="center" vertical="center" wrapText="1"/>
    </xf>
    <xf numFmtId="0" fontId="120" fillId="0" borderId="0" xfId="0" applyFont="1" applyBorder="1" applyAlignment="1"/>
    <xf numFmtId="0" fontId="121" fillId="0" borderId="0" xfId="0" applyFont="1" applyBorder="1" applyAlignment="1">
      <alignment horizontal="left"/>
    </xf>
    <xf numFmtId="0" fontId="122" fillId="0" borderId="0" xfId="0" applyFont="1" applyFill="1" applyBorder="1" applyAlignment="1">
      <alignment horizontal="left" vertical="center"/>
    </xf>
    <xf numFmtId="0" fontId="121" fillId="0" borderId="0" xfId="0" applyFont="1" applyBorder="1" applyAlignment="1"/>
    <xf numFmtId="169" fontId="121" fillId="0" borderId="0" xfId="8" applyFont="1" applyBorder="1" applyAlignment="1">
      <alignment horizontal="right"/>
    </xf>
    <xf numFmtId="0" fontId="123" fillId="0" borderId="0" xfId="0" applyFont="1" applyBorder="1" applyAlignment="1">
      <alignment horizontal="center" vertical="center"/>
    </xf>
    <xf numFmtId="0" fontId="124" fillId="0" borderId="0" xfId="0" applyFont="1" applyFill="1" applyBorder="1" applyAlignment="1">
      <alignment vertical="center"/>
    </xf>
    <xf numFmtId="0" fontId="124" fillId="0" borderId="0" xfId="0" applyFont="1" applyBorder="1" applyAlignment="1"/>
    <xf numFmtId="0" fontId="49" fillId="6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4" fillId="5" borderId="6" xfId="0" applyFont="1" applyFill="1" applyBorder="1" applyAlignment="1">
      <alignment horizontal="left" vertical="center" wrapText="1"/>
    </xf>
    <xf numFmtId="0" fontId="49" fillId="5" borderId="6" xfId="0" applyFont="1" applyFill="1" applyBorder="1" applyAlignment="1">
      <alignment horizontal="center" vertical="center"/>
    </xf>
    <xf numFmtId="169" fontId="49" fillId="5" borderId="6" xfId="8" applyFont="1" applyFill="1" applyBorder="1" applyAlignment="1">
      <alignment horizontal="center" vertical="center"/>
    </xf>
    <xf numFmtId="0" fontId="67" fillId="5" borderId="6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left" vertical="center" wrapText="1"/>
    </xf>
    <xf numFmtId="0" fontId="125" fillId="4" borderId="2" xfId="0" applyFont="1" applyFill="1" applyBorder="1" applyAlignment="1">
      <alignment horizontal="center" vertical="center"/>
    </xf>
    <xf numFmtId="169" fontId="14" fillId="4" borderId="2" xfId="8" applyFont="1" applyFill="1" applyBorder="1" applyAlignment="1">
      <alignment horizontal="right" vertical="center"/>
    </xf>
    <xf numFmtId="43" fontId="105" fillId="4" borderId="2" xfId="4" applyFont="1" applyFill="1" applyBorder="1" applyAlignment="1">
      <alignment horizontal="center" vertical="center" wrapText="1"/>
    </xf>
    <xf numFmtId="0" fontId="125" fillId="6" borderId="2" xfId="0" applyFont="1" applyFill="1" applyBorder="1" applyAlignment="1">
      <alignment horizontal="center" vertical="center"/>
    </xf>
    <xf numFmtId="169" fontId="26" fillId="4" borderId="2" xfId="8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6" borderId="0" xfId="0" applyFont="1" applyFill="1"/>
    <xf numFmtId="0" fontId="43" fillId="5" borderId="2" xfId="0" applyFont="1" applyFill="1" applyBorder="1" applyAlignment="1">
      <alignment vertical="center"/>
    </xf>
    <xf numFmtId="43" fontId="105" fillId="5" borderId="2" xfId="4" applyFont="1" applyFill="1" applyBorder="1" applyAlignment="1">
      <alignment horizontal="center" vertical="center" wrapText="1"/>
    </xf>
    <xf numFmtId="0" fontId="43" fillId="6" borderId="2" xfId="0" applyFont="1" applyFill="1" applyBorder="1" applyAlignment="1">
      <alignment horizontal="center" vertical="center"/>
    </xf>
    <xf numFmtId="169" fontId="26" fillId="0" borderId="2" xfId="8" applyFont="1" applyFill="1" applyBorder="1" applyAlignment="1">
      <alignment horizontal="right" vertical="center"/>
    </xf>
    <xf numFmtId="3" fontId="125" fillId="6" borderId="2" xfId="0" applyNumberFormat="1" applyFont="1" applyFill="1" applyBorder="1" applyAlignment="1">
      <alignment horizontal="center" vertical="center"/>
    </xf>
    <xf numFmtId="0" fontId="125" fillId="5" borderId="2" xfId="0" applyFont="1" applyFill="1" applyBorder="1" applyAlignment="1">
      <alignment horizontal="center" vertical="center"/>
    </xf>
    <xf numFmtId="169" fontId="14" fillId="5" borderId="2" xfId="8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horizontal="left" vertical="center" wrapText="1"/>
    </xf>
    <xf numFmtId="0" fontId="125" fillId="0" borderId="2" xfId="0" applyFont="1" applyFill="1" applyBorder="1" applyAlignment="1">
      <alignment horizontal="center" vertical="center"/>
    </xf>
    <xf numFmtId="169" fontId="14" fillId="0" borderId="2" xfId="8" applyFont="1" applyFill="1" applyBorder="1" applyAlignment="1">
      <alignment horizontal="right" vertical="center"/>
    </xf>
    <xf numFmtId="43" fontId="105" fillId="0" borderId="2" xfId="4" applyFont="1" applyFill="1" applyBorder="1" applyAlignment="1">
      <alignment horizontal="center" vertical="center" wrapText="1"/>
    </xf>
    <xf numFmtId="169" fontId="43" fillId="5" borderId="2" xfId="8" applyFont="1" applyFill="1" applyBorder="1" applyAlignment="1">
      <alignment horizontal="right" vertical="center"/>
    </xf>
    <xf numFmtId="0" fontId="126" fillId="0" borderId="0" xfId="0" applyFont="1"/>
    <xf numFmtId="0" fontId="127" fillId="4" borderId="2" xfId="0" applyFont="1" applyFill="1" applyBorder="1" applyAlignment="1">
      <alignment horizontal="center" vertical="center"/>
    </xf>
    <xf numFmtId="0" fontId="128" fillId="4" borderId="2" xfId="0" applyFont="1" applyFill="1" applyBorder="1" applyAlignment="1">
      <alignment horizontal="center" vertical="center"/>
    </xf>
    <xf numFmtId="169" fontId="127" fillId="4" borderId="2" xfId="8" applyFont="1" applyFill="1" applyBorder="1" applyAlignment="1">
      <alignment horizontal="right" vertical="center"/>
    </xf>
    <xf numFmtId="43" fontId="129" fillId="4" borderId="2" xfId="4" applyFont="1" applyFill="1" applyBorder="1" applyAlignment="1">
      <alignment horizontal="center" vertical="center" wrapText="1"/>
    </xf>
    <xf numFmtId="169" fontId="26" fillId="5" borderId="2" xfId="8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left" vertical="center"/>
    </xf>
    <xf numFmtId="169" fontId="43" fillId="0" borderId="2" xfId="8" applyFont="1" applyFill="1" applyBorder="1" applyAlignment="1">
      <alignment horizontal="right" vertical="center"/>
    </xf>
    <xf numFmtId="0" fontId="49" fillId="6" borderId="2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169" fontId="26" fillId="4" borderId="2" xfId="8" applyFont="1" applyFill="1" applyBorder="1" applyAlignment="1">
      <alignment vertical="center"/>
    </xf>
    <xf numFmtId="43" fontId="83" fillId="4" borderId="2" xfId="4" applyFont="1" applyFill="1" applyBorder="1" applyAlignment="1">
      <alignment horizontal="center" vertical="center" wrapText="1"/>
    </xf>
    <xf numFmtId="0" fontId="69" fillId="0" borderId="0" xfId="0" applyFont="1" applyFill="1"/>
    <xf numFmtId="0" fontId="59" fillId="0" borderId="2" xfId="0" applyFont="1" applyFill="1" applyBorder="1" applyAlignment="1">
      <alignment horizontal="right" vertical="center"/>
    </xf>
    <xf numFmtId="169" fontId="59" fillId="0" borderId="2" xfId="8" applyFont="1" applyFill="1" applyBorder="1"/>
    <xf numFmtId="0" fontId="16" fillId="4" borderId="2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44" fillId="4" borderId="2" xfId="0" applyFont="1" applyFill="1" applyBorder="1" applyAlignment="1">
      <alignment horizontal="center" vertical="center" wrapText="1"/>
    </xf>
    <xf numFmtId="0" fontId="26" fillId="4" borderId="0" xfId="0" applyFont="1" applyFill="1"/>
    <xf numFmtId="0" fontId="44" fillId="6" borderId="0" xfId="0" applyFont="1" applyFill="1"/>
    <xf numFmtId="169" fontId="44" fillId="6" borderId="0" xfId="8" applyFont="1" applyFill="1"/>
    <xf numFmtId="0" fontId="16" fillId="0" borderId="0" xfId="0" applyFont="1" applyAlignment="1">
      <alignment wrapText="1"/>
    </xf>
    <xf numFmtId="0" fontId="133" fillId="0" borderId="0" xfId="0" applyFont="1" applyAlignment="1">
      <alignment horizontal="center" wrapText="1"/>
    </xf>
    <xf numFmtId="0" fontId="134" fillId="0" borderId="0" xfId="0" applyFont="1" applyAlignment="1">
      <alignment wrapText="1"/>
    </xf>
    <xf numFmtId="0" fontId="13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132" fillId="0" borderId="0" xfId="0" applyFont="1" applyAlignment="1"/>
    <xf numFmtId="0" fontId="134" fillId="0" borderId="0" xfId="0" applyFont="1" applyAlignment="1"/>
    <xf numFmtId="0" fontId="135" fillId="0" borderId="0" xfId="0" applyFont="1" applyAlignment="1"/>
    <xf numFmtId="0" fontId="56" fillId="0" borderId="0" xfId="0" applyFont="1" applyAlignment="1"/>
    <xf numFmtId="0" fontId="136" fillId="0" borderId="0" xfId="0" applyFont="1" applyAlignment="1"/>
    <xf numFmtId="0" fontId="83" fillId="2" borderId="2" xfId="0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83" fillId="2" borderId="2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vertical="center" wrapText="1"/>
    </xf>
    <xf numFmtId="3" fontId="34" fillId="7" borderId="2" xfId="0" applyNumberFormat="1" applyFont="1" applyFill="1" applyBorder="1" applyAlignment="1">
      <alignment horizontal="center" vertical="center" wrapText="1"/>
    </xf>
    <xf numFmtId="0" fontId="105" fillId="7" borderId="2" xfId="0" applyFont="1" applyFill="1" applyBorder="1" applyAlignment="1">
      <alignment horizontal="center" vertical="center" wrapText="1"/>
    </xf>
    <xf numFmtId="4" fontId="105" fillId="7" borderId="2" xfId="0" applyNumberFormat="1" applyFont="1" applyFill="1" applyBorder="1" applyAlignment="1">
      <alignment horizontal="center" vertical="center" wrapText="1"/>
    </xf>
    <xf numFmtId="0" fontId="83" fillId="7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vertical="center" wrapText="1"/>
    </xf>
    <xf numFmtId="0" fontId="105" fillId="4" borderId="2" xfId="0" applyFont="1" applyFill="1" applyBorder="1" applyAlignment="1">
      <alignment horizontal="center" vertical="center" wrapText="1"/>
    </xf>
    <xf numFmtId="0" fontId="105" fillId="6" borderId="2" xfId="0" applyFont="1" applyFill="1" applyBorder="1" applyAlignment="1">
      <alignment horizontal="center" vertical="center" wrapText="1"/>
    </xf>
    <xf numFmtId="4" fontId="105" fillId="4" borderId="2" xfId="0" applyNumberFormat="1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vertical="center" wrapText="1"/>
    </xf>
    <xf numFmtId="0" fontId="105" fillId="4" borderId="2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vertical="center" wrapText="1"/>
    </xf>
    <xf numFmtId="0" fontId="51" fillId="0" borderId="2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top" wrapText="1"/>
    </xf>
    <xf numFmtId="0" fontId="83" fillId="6" borderId="2" xfId="0" applyFont="1" applyFill="1" applyBorder="1" applyAlignment="1">
      <alignment vertical="center" wrapText="1"/>
    </xf>
    <xf numFmtId="0" fontId="83" fillId="4" borderId="2" xfId="0" applyFont="1" applyFill="1" applyBorder="1" applyAlignment="1">
      <alignment vertical="center" wrapText="1"/>
    </xf>
    <xf numFmtId="0" fontId="105" fillId="4" borderId="2" xfId="0" applyFont="1" applyFill="1" applyBorder="1" applyAlignment="1">
      <alignment vertical="center" wrapText="1"/>
    </xf>
    <xf numFmtId="0" fontId="36" fillId="4" borderId="2" xfId="0" applyFont="1" applyFill="1" applyBorder="1" applyAlignment="1">
      <alignment horizontal="left" vertical="center" wrapText="1"/>
    </xf>
    <xf numFmtId="0" fontId="45" fillId="4" borderId="2" xfId="0" applyFont="1" applyFill="1" applyBorder="1" applyAlignment="1">
      <alignment horizontal="left" vertical="center" wrapText="1"/>
    </xf>
    <xf numFmtId="0" fontId="36" fillId="4" borderId="2" xfId="0" applyFont="1" applyFill="1" applyBorder="1" applyAlignment="1">
      <alignment vertical="top" wrapText="1"/>
    </xf>
    <xf numFmtId="0" fontId="110" fillId="4" borderId="2" xfId="0" applyFont="1" applyFill="1" applyBorder="1" applyAlignment="1">
      <alignment horizontal="center" vertical="center" wrapText="1"/>
    </xf>
    <xf numFmtId="0" fontId="78" fillId="4" borderId="2" xfId="0" applyFont="1" applyFill="1" applyBorder="1" applyAlignment="1">
      <alignment horizontal="center" vertical="center" wrapText="1"/>
    </xf>
    <xf numFmtId="0" fontId="138" fillId="4" borderId="2" xfId="0" applyFont="1" applyFill="1" applyBorder="1" applyAlignment="1">
      <alignment horizontal="center" vertical="center" wrapText="1"/>
    </xf>
    <xf numFmtId="0" fontId="78" fillId="4" borderId="2" xfId="0" applyFont="1" applyFill="1" applyBorder="1" applyAlignment="1">
      <alignment wrapText="1"/>
    </xf>
    <xf numFmtId="0" fontId="78" fillId="0" borderId="2" xfId="0" applyFont="1" applyBorder="1" applyAlignment="1">
      <alignment horizontal="center" vertical="center" wrapText="1"/>
    </xf>
    <xf numFmtId="39" fontId="78" fillId="4" borderId="2" xfId="1" applyNumberFormat="1" applyFont="1" applyFill="1" applyBorder="1" applyAlignment="1">
      <alignment horizontal="right" vertical="center" wrapText="1"/>
    </xf>
    <xf numFmtId="0" fontId="105" fillId="4" borderId="2" xfId="0" applyFont="1" applyFill="1" applyBorder="1" applyAlignment="1">
      <alignment wrapText="1"/>
    </xf>
    <xf numFmtId="0" fontId="34" fillId="7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105" fillId="0" borderId="2" xfId="0" applyFont="1" applyFill="1" applyBorder="1" applyAlignment="1">
      <alignment horizontal="center" vertical="center" wrapText="1"/>
    </xf>
    <xf numFmtId="4" fontId="105" fillId="0" borderId="2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45" fillId="0" borderId="2" xfId="0" applyFont="1" applyBorder="1" applyAlignment="1">
      <alignment vertical="top" wrapText="1"/>
    </xf>
    <xf numFmtId="0" fontId="78" fillId="0" borderId="2" xfId="0" applyFont="1" applyBorder="1" applyAlignment="1">
      <alignment wrapText="1"/>
    </xf>
    <xf numFmtId="0" fontId="78" fillId="6" borderId="2" xfId="0" applyFont="1" applyFill="1" applyBorder="1" applyAlignment="1">
      <alignment wrapText="1"/>
    </xf>
    <xf numFmtId="0" fontId="105" fillId="6" borderId="2" xfId="0" applyFont="1" applyFill="1" applyBorder="1" applyAlignment="1">
      <alignment wrapText="1"/>
    </xf>
    <xf numFmtId="0" fontId="105" fillId="4" borderId="2" xfId="0" applyFont="1" applyFill="1" applyBorder="1" applyAlignment="1">
      <alignment horizontal="center" wrapText="1"/>
    </xf>
    <xf numFmtId="0" fontId="105" fillId="0" borderId="2" xfId="0" applyFont="1" applyFill="1" applyBorder="1" applyAlignment="1">
      <alignment wrapText="1"/>
    </xf>
    <xf numFmtId="0" fontId="83" fillId="4" borderId="2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vertical="center" wrapText="1"/>
    </xf>
    <xf numFmtId="0" fontId="78" fillId="6" borderId="2" xfId="0" applyFont="1" applyFill="1" applyBorder="1" applyAlignment="1">
      <alignment vertical="center" wrapText="1"/>
    </xf>
    <xf numFmtId="0" fontId="78" fillId="6" borderId="2" xfId="0" applyFont="1" applyFill="1" applyBorder="1" applyAlignment="1">
      <alignment horizontal="center" vertical="center" wrapText="1"/>
    </xf>
    <xf numFmtId="0" fontId="78" fillId="6" borderId="2" xfId="0" applyFont="1" applyFill="1" applyBorder="1" applyAlignment="1">
      <alignment horizontal="center" wrapText="1"/>
    </xf>
    <xf numFmtId="0" fontId="36" fillId="4" borderId="2" xfId="0" applyFont="1" applyFill="1" applyBorder="1" applyAlignment="1">
      <alignment horizontal="left" vertical="top" wrapText="1"/>
    </xf>
    <xf numFmtId="0" fontId="36" fillId="0" borderId="2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top" wrapText="1"/>
    </xf>
    <xf numFmtId="0" fontId="78" fillId="0" borderId="2" xfId="0" applyFont="1" applyBorder="1" applyAlignment="1">
      <alignment horizontal="center" wrapText="1"/>
    </xf>
    <xf numFmtId="0" fontId="105" fillId="6" borderId="2" xfId="0" applyFont="1" applyFill="1" applyBorder="1" applyAlignment="1">
      <alignment vertical="center" wrapText="1"/>
    </xf>
    <xf numFmtId="3" fontId="105" fillId="4" borderId="2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wrapText="1"/>
    </xf>
    <xf numFmtId="0" fontId="45" fillId="0" borderId="2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wrapText="1"/>
    </xf>
    <xf numFmtId="2" fontId="45" fillId="4" borderId="2" xfId="0" applyNumberFormat="1" applyFont="1" applyFill="1" applyBorder="1" applyAlignment="1">
      <alignment vertical="center" wrapText="1"/>
    </xf>
    <xf numFmtId="0" fontId="45" fillId="0" borderId="2" xfId="0" applyFont="1" applyBorder="1" applyAlignment="1">
      <alignment horizontal="left" vertical="center" wrapText="1"/>
    </xf>
    <xf numFmtId="2" fontId="45" fillId="4" borderId="2" xfId="0" applyNumberFormat="1" applyFont="1" applyFill="1" applyBorder="1" applyAlignment="1">
      <alignment horizontal="left" vertical="center" wrapText="1"/>
    </xf>
    <xf numFmtId="0" fontId="34" fillId="7" borderId="2" xfId="0" applyFont="1" applyFill="1" applyBorder="1" applyAlignment="1">
      <alignment vertical="top" wrapText="1"/>
    </xf>
    <xf numFmtId="0" fontId="110" fillId="7" borderId="2" xfId="0" applyFont="1" applyFill="1" applyBorder="1" applyAlignment="1">
      <alignment horizontal="center" vertical="center" wrapText="1"/>
    </xf>
    <xf numFmtId="0" fontId="78" fillId="7" borderId="2" xfId="0" applyFont="1" applyFill="1" applyBorder="1" applyAlignment="1">
      <alignment horizontal="center" vertical="center" wrapText="1"/>
    </xf>
    <xf numFmtId="0" fontId="138" fillId="7" borderId="2" xfId="0" applyFont="1" applyFill="1" applyBorder="1" applyAlignment="1">
      <alignment horizontal="center" vertical="center" wrapText="1"/>
    </xf>
    <xf numFmtId="0" fontId="78" fillId="7" borderId="2" xfId="0" applyFont="1" applyFill="1" applyBorder="1" applyAlignment="1">
      <alignment wrapText="1"/>
    </xf>
    <xf numFmtId="39" fontId="78" fillId="7" borderId="2" xfId="1" applyNumberFormat="1" applyFont="1" applyFill="1" applyBorder="1" applyAlignment="1">
      <alignment horizontal="right" vertical="center" wrapText="1"/>
    </xf>
    <xf numFmtId="0" fontId="105" fillId="7" borderId="2" xfId="0" applyFont="1" applyFill="1" applyBorder="1" applyAlignment="1">
      <alignment wrapText="1"/>
    </xf>
    <xf numFmtId="0" fontId="36" fillId="0" borderId="2" xfId="0" applyFont="1" applyBorder="1" applyAlignment="1">
      <alignment horizontal="left" vertical="center" wrapText="1"/>
    </xf>
    <xf numFmtId="43" fontId="78" fillId="0" borderId="2" xfId="0" applyNumberFormat="1" applyFont="1" applyFill="1" applyBorder="1" applyAlignment="1">
      <alignment horizontal="center" vertical="center" wrapText="1"/>
    </xf>
    <xf numFmtId="166" fontId="139" fillId="4" borderId="2" xfId="0" applyNumberFormat="1" applyFont="1" applyFill="1" applyBorder="1" applyAlignment="1">
      <alignment horizontal="left" vertical="center" wrapText="1"/>
    </xf>
    <xf numFmtId="43" fontId="139" fillId="0" borderId="2" xfId="4" applyFont="1" applyBorder="1" applyAlignment="1">
      <alignment horizontal="right" vertical="center" wrapText="1"/>
    </xf>
    <xf numFmtId="0" fontId="139" fillId="0" borderId="2" xfId="0" applyFont="1" applyFill="1" applyBorder="1" applyAlignment="1">
      <alignment horizontal="center" vertical="center" wrapText="1"/>
    </xf>
    <xf numFmtId="0" fontId="139" fillId="0" borderId="2" xfId="0" applyFont="1" applyFill="1" applyBorder="1" applyAlignment="1">
      <alignment wrapText="1"/>
    </xf>
    <xf numFmtId="0" fontId="78" fillId="0" borderId="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vertical="center" wrapText="1"/>
    </xf>
    <xf numFmtId="3" fontId="50" fillId="0" borderId="2" xfId="0" applyNumberFormat="1" applyFont="1" applyFill="1" applyBorder="1" applyAlignment="1">
      <alignment vertical="center" wrapText="1"/>
    </xf>
    <xf numFmtId="166" fontId="78" fillId="4" borderId="2" xfId="0" applyNumberFormat="1" applyFont="1" applyFill="1" applyBorder="1" applyAlignment="1">
      <alignment horizontal="left" vertical="center" wrapText="1"/>
    </xf>
    <xf numFmtId="43" fontId="78" fillId="0" borderId="2" xfId="4" applyFont="1" applyBorder="1" applyAlignment="1">
      <alignment horizontal="right" vertical="center" wrapText="1"/>
    </xf>
    <xf numFmtId="0" fontId="83" fillId="7" borderId="2" xfId="0" applyFont="1" applyFill="1" applyBorder="1" applyAlignment="1">
      <alignment vertical="center" wrapText="1"/>
    </xf>
    <xf numFmtId="0" fontId="78" fillId="4" borderId="2" xfId="0" applyFont="1" applyFill="1" applyBorder="1" applyAlignment="1">
      <alignment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110" fillId="0" borderId="2" xfId="0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0" fontId="138" fillId="6" borderId="2" xfId="0" applyFont="1" applyFill="1" applyBorder="1" applyAlignment="1">
      <alignment horizontal="center" vertical="center" wrapText="1"/>
    </xf>
    <xf numFmtId="0" fontId="78" fillId="4" borderId="2" xfId="0" applyFont="1" applyFill="1" applyBorder="1" applyAlignment="1">
      <alignment horizontal="left" vertical="center" wrapText="1"/>
    </xf>
    <xf numFmtId="0" fontId="45" fillId="0" borderId="2" xfId="0" applyFont="1" applyBorder="1" applyAlignment="1">
      <alignment vertical="center" wrapText="1"/>
    </xf>
    <xf numFmtId="2" fontId="45" fillId="0" borderId="2" xfId="0" applyNumberFormat="1" applyFont="1" applyFill="1" applyBorder="1" applyAlignment="1">
      <alignment horizontal="left" vertical="top" wrapText="1"/>
    </xf>
    <xf numFmtId="2" fontId="45" fillId="4" borderId="2" xfId="0" applyNumberFormat="1" applyFont="1" applyFill="1" applyBorder="1" applyAlignment="1">
      <alignment horizontal="left" vertical="top" wrapText="1"/>
    </xf>
    <xf numFmtId="2" fontId="45" fillId="0" borderId="2" xfId="0" applyNumberFormat="1" applyFont="1" applyFill="1" applyBorder="1" applyAlignment="1">
      <alignment horizontal="left" vertical="center" wrapText="1"/>
    </xf>
    <xf numFmtId="2" fontId="45" fillId="4" borderId="2" xfId="0" applyNumberFormat="1" applyFont="1" applyFill="1" applyBorder="1" applyAlignment="1">
      <alignment horizontal="justify" vertical="top" wrapText="1"/>
    </xf>
    <xf numFmtId="2" fontId="45" fillId="4" borderId="2" xfId="0" applyNumberFormat="1" applyFont="1" applyFill="1" applyBorder="1" applyAlignment="1">
      <alignment horizontal="justify" vertical="center" wrapText="1"/>
    </xf>
    <xf numFmtId="0" fontId="36" fillId="0" borderId="2" xfId="0" applyFont="1" applyBorder="1" applyAlignment="1">
      <alignment vertical="center" wrapText="1"/>
    </xf>
    <xf numFmtId="0" fontId="105" fillId="0" borderId="2" xfId="0" applyFont="1" applyBorder="1" applyAlignment="1">
      <alignment wrapText="1"/>
    </xf>
    <xf numFmtId="0" fontId="33" fillId="0" borderId="0" xfId="0" applyFont="1" applyAlignment="1">
      <alignment wrapText="1"/>
    </xf>
    <xf numFmtId="0" fontId="51" fillId="7" borderId="2" xfId="0" applyFont="1" applyFill="1" applyBorder="1" applyAlignment="1">
      <alignment horizontal="left" vertical="center" wrapText="1"/>
    </xf>
    <xf numFmtId="0" fontId="78" fillId="7" borderId="2" xfId="0" applyFont="1" applyFill="1" applyBorder="1" applyAlignment="1">
      <alignment vertical="center" wrapText="1"/>
    </xf>
    <xf numFmtId="3" fontId="36" fillId="4" borderId="2" xfId="0" applyNumberFormat="1" applyFont="1" applyFill="1" applyBorder="1" applyAlignment="1">
      <alignment horizontal="left" vertical="center" wrapText="1"/>
    </xf>
    <xf numFmtId="0" fontId="83" fillId="6" borderId="2" xfId="0" applyFont="1" applyFill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51" fillId="7" borderId="2" xfId="0" applyFont="1" applyFill="1" applyBorder="1" applyAlignment="1">
      <alignment vertical="center" wrapText="1"/>
    </xf>
    <xf numFmtId="0" fontId="81" fillId="7" borderId="2" xfId="0" applyFont="1" applyFill="1" applyBorder="1" applyAlignment="1">
      <alignment vertical="center" wrapText="1"/>
    </xf>
    <xf numFmtId="3" fontId="81" fillId="7" borderId="2" xfId="0" applyNumberFormat="1" applyFont="1" applyFill="1" applyBorder="1" applyAlignment="1">
      <alignment vertical="center" wrapText="1"/>
    </xf>
    <xf numFmtId="0" fontId="81" fillId="7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left" vertical="center" wrapText="1"/>
    </xf>
    <xf numFmtId="3" fontId="45" fillId="0" borderId="2" xfId="0" applyNumberFormat="1" applyFont="1" applyFill="1" applyBorder="1" applyAlignment="1">
      <alignment horizontal="left" vertical="center" wrapText="1"/>
    </xf>
    <xf numFmtId="0" fontId="51" fillId="7" borderId="2" xfId="0" applyFont="1" applyFill="1" applyBorder="1" applyAlignment="1">
      <alignment horizontal="center" vertical="center" wrapText="1"/>
    </xf>
    <xf numFmtId="4" fontId="83" fillId="7" borderId="2" xfId="0" applyNumberFormat="1" applyFont="1" applyFill="1" applyBorder="1" applyAlignment="1">
      <alignment horizontal="center" vertical="center" wrapText="1"/>
    </xf>
    <xf numFmtId="0" fontId="45" fillId="0" borderId="2" xfId="0" applyFont="1" applyBorder="1" applyAlignment="1">
      <alignment wrapText="1"/>
    </xf>
    <xf numFmtId="0" fontId="51" fillId="10" borderId="2" xfId="0" applyFont="1" applyFill="1" applyBorder="1" applyAlignment="1">
      <alignment horizontal="left" vertical="center" wrapText="1"/>
    </xf>
    <xf numFmtId="0" fontId="45" fillId="10" borderId="2" xfId="0" applyFont="1" applyFill="1" applyBorder="1" applyAlignment="1">
      <alignment horizontal="left" vertical="center" wrapText="1"/>
    </xf>
    <xf numFmtId="0" fontId="45" fillId="10" borderId="2" xfId="0" applyFont="1" applyFill="1" applyBorder="1" applyAlignment="1">
      <alignment wrapText="1"/>
    </xf>
    <xf numFmtId="3" fontId="45" fillId="4" borderId="2" xfId="0" applyNumberFormat="1" applyFont="1" applyFill="1" applyBorder="1" applyAlignment="1">
      <alignment horizontal="left" wrapText="1"/>
    </xf>
    <xf numFmtId="3" fontId="78" fillId="4" borderId="2" xfId="0" applyNumberFormat="1" applyFont="1" applyFill="1" applyBorder="1" applyAlignment="1">
      <alignment horizontal="center" vertical="center" wrapText="1"/>
    </xf>
    <xf numFmtId="3" fontId="45" fillId="0" borderId="2" xfId="0" applyNumberFormat="1" applyFont="1" applyBorder="1" applyAlignment="1">
      <alignment vertical="center" wrapText="1"/>
    </xf>
    <xf numFmtId="3" fontId="78" fillId="0" borderId="2" xfId="0" applyNumberFormat="1" applyFont="1" applyBorder="1" applyAlignment="1">
      <alignment horizontal="center" vertical="center" wrapText="1"/>
    </xf>
    <xf numFmtId="0" fontId="130" fillId="0" borderId="0" xfId="0" applyFont="1" applyAlignment="1"/>
    <xf numFmtId="0" fontId="131" fillId="0" borderId="0" xfId="0" applyFont="1" applyAlignment="1">
      <alignment vertical="center"/>
    </xf>
    <xf numFmtId="0" fontId="132" fillId="0" borderId="0" xfId="0" applyFont="1" applyAlignment="1">
      <alignment horizontal="left"/>
    </xf>
    <xf numFmtId="0" fontId="132" fillId="0" borderId="0" xfId="0" applyFont="1" applyAlignment="1">
      <alignment horizontal="center"/>
    </xf>
    <xf numFmtId="0" fontId="34" fillId="6" borderId="2" xfId="0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left" vertical="center" wrapText="1"/>
    </xf>
    <xf numFmtId="0" fontId="59" fillId="5" borderId="2" xfId="0" applyFont="1" applyFill="1" applyBorder="1" applyAlignment="1">
      <alignment horizontal="center" vertical="center"/>
    </xf>
    <xf numFmtId="0" fontId="34" fillId="5" borderId="2" xfId="0" applyFont="1" applyFill="1" applyBorder="1"/>
    <xf numFmtId="0" fontId="34" fillId="5" borderId="2" xfId="0" applyFont="1" applyFill="1" applyBorder="1" applyAlignment="1">
      <alignment horizontal="center" vertical="center"/>
    </xf>
    <xf numFmtId="0" fontId="105" fillId="4" borderId="2" xfId="0" applyFont="1" applyFill="1" applyBorder="1" applyAlignment="1">
      <alignment horizontal="center" vertical="center"/>
    </xf>
    <xf numFmtId="43" fontId="34" fillId="4" borderId="2" xfId="0" applyNumberFormat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105" fillId="6" borderId="2" xfId="0" applyFont="1" applyFill="1" applyBorder="1" applyAlignment="1">
      <alignment horizontal="center" vertical="center"/>
    </xf>
    <xf numFmtId="43" fontId="36" fillId="4" borderId="2" xfId="0" applyNumberFormat="1" applyFont="1" applyFill="1" applyBorder="1" applyAlignment="1">
      <alignment horizontal="center" vertical="center"/>
    </xf>
    <xf numFmtId="43" fontId="143" fillId="4" borderId="2" xfId="4" applyFont="1" applyFill="1" applyBorder="1" applyAlignment="1">
      <alignment horizontal="center" vertical="center"/>
    </xf>
    <xf numFmtId="43" fontId="51" fillId="4" borderId="2" xfId="0" applyNumberFormat="1" applyFont="1" applyFill="1" applyBorder="1" applyAlignment="1">
      <alignment horizontal="center" vertical="center"/>
    </xf>
    <xf numFmtId="0" fontId="45" fillId="4" borderId="2" xfId="0" applyFont="1" applyFill="1" applyBorder="1"/>
    <xf numFmtId="0" fontId="144" fillId="4" borderId="2" xfId="0" applyFont="1" applyFill="1" applyBorder="1" applyAlignment="1">
      <alignment vertical="center" wrapText="1"/>
    </xf>
    <xf numFmtId="0" fontId="83" fillId="5" borderId="2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left" vertical="center"/>
    </xf>
    <xf numFmtId="0" fontId="32" fillId="4" borderId="2" xfId="0" applyFont="1" applyFill="1" applyBorder="1" applyAlignment="1">
      <alignment horizontal="left" vertical="center"/>
    </xf>
    <xf numFmtId="0" fontId="105" fillId="0" borderId="2" xfId="0" applyFont="1" applyFill="1" applyBorder="1" applyAlignment="1">
      <alignment horizontal="center" vertical="center"/>
    </xf>
    <xf numFmtId="0" fontId="105" fillId="4" borderId="2" xfId="0" applyFont="1" applyFill="1" applyBorder="1"/>
    <xf numFmtId="0" fontId="83" fillId="5" borderId="2" xfId="0" applyFont="1" applyFill="1" applyBorder="1"/>
    <xf numFmtId="0" fontId="34" fillId="5" borderId="2" xfId="0" applyFont="1" applyFill="1" applyBorder="1" applyAlignment="1">
      <alignment horizontal="center" vertical="center" wrapText="1"/>
    </xf>
    <xf numFmtId="0" fontId="69" fillId="0" borderId="0" xfId="0" applyFont="1"/>
    <xf numFmtId="0" fontId="34" fillId="4" borderId="2" xfId="0" applyFont="1" applyFill="1" applyBorder="1"/>
    <xf numFmtId="0" fontId="34" fillId="4" borderId="2" xfId="0" applyFont="1" applyFill="1" applyBorder="1" applyAlignment="1">
      <alignment horizontal="center" vertical="center" wrapText="1"/>
    </xf>
    <xf numFmtId="0" fontId="83" fillId="4" borderId="2" xfId="0" applyFont="1" applyFill="1" applyBorder="1"/>
    <xf numFmtId="0" fontId="83" fillId="5" borderId="2" xfId="0" applyFont="1" applyFill="1" applyBorder="1" applyAlignment="1">
      <alignment vertical="center" wrapText="1"/>
    </xf>
    <xf numFmtId="0" fontId="34" fillId="5" borderId="2" xfId="0" applyFont="1" applyFill="1" applyBorder="1" applyAlignment="1">
      <alignment vertical="center" wrapText="1"/>
    </xf>
    <xf numFmtId="4" fontId="36" fillId="4" borderId="2" xfId="0" applyNumberFormat="1" applyFont="1" applyFill="1" applyBorder="1"/>
    <xf numFmtId="0" fontId="34" fillId="0" borderId="2" xfId="0" applyFont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105" fillId="4" borderId="1" xfId="0" applyFont="1" applyFill="1" applyBorder="1" applyAlignment="1">
      <alignment horizontal="center" vertical="center"/>
    </xf>
    <xf numFmtId="43" fontId="143" fillId="4" borderId="1" xfId="4" applyFont="1" applyFill="1" applyBorder="1" applyAlignment="1">
      <alignment horizontal="center" vertical="center"/>
    </xf>
    <xf numFmtId="0" fontId="36" fillId="4" borderId="1" xfId="0" applyFont="1" applyFill="1" applyBorder="1"/>
    <xf numFmtId="0" fontId="83" fillId="0" borderId="2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32" fillId="4" borderId="6" xfId="0" applyFont="1" applyFill="1" applyBorder="1" applyAlignment="1">
      <alignment vertical="center" wrapText="1"/>
    </xf>
    <xf numFmtId="0" fontId="32" fillId="4" borderId="6" xfId="0" applyFont="1" applyFill="1" applyBorder="1" applyAlignment="1">
      <alignment horizontal="left" vertical="center" wrapText="1"/>
    </xf>
    <xf numFmtId="0" fontId="83" fillId="0" borderId="6" xfId="0" applyFont="1" applyFill="1" applyBorder="1" applyAlignment="1">
      <alignment vertical="center" wrapText="1"/>
    </xf>
    <xf numFmtId="0" fontId="83" fillId="4" borderId="6" xfId="0" applyFont="1" applyFill="1" applyBorder="1" applyAlignment="1">
      <alignment vertical="center" wrapText="1"/>
    </xf>
    <xf numFmtId="0" fontId="34" fillId="4" borderId="6" xfId="0" applyFont="1" applyFill="1" applyBorder="1" applyAlignment="1">
      <alignment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69" fillId="4" borderId="0" xfId="0" applyFont="1" applyFill="1"/>
    <xf numFmtId="0" fontId="145" fillId="4" borderId="2" xfId="0" applyFont="1" applyFill="1" applyBorder="1" applyAlignment="1">
      <alignment vertical="center" wrapText="1"/>
    </xf>
    <xf numFmtId="1" fontId="105" fillId="4" borderId="2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left" vertical="center" wrapText="1"/>
    </xf>
    <xf numFmtId="43" fontId="143" fillId="4" borderId="12" xfId="4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/>
    </xf>
    <xf numFmtId="0" fontId="36" fillId="4" borderId="12" xfId="0" applyFont="1" applyFill="1" applyBorder="1" applyAlignment="1">
      <alignment horizontal="center" vertical="center"/>
    </xf>
    <xf numFmtId="0" fontId="111" fillId="5" borderId="2" xfId="0" applyFont="1" applyFill="1" applyBorder="1" applyAlignment="1">
      <alignment vertical="center" wrapText="1"/>
    </xf>
    <xf numFmtId="0" fontId="146" fillId="5" borderId="2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36" fillId="0" borderId="2" xfId="0" applyFont="1" applyBorder="1"/>
    <xf numFmtId="0" fontId="105" fillId="5" borderId="2" xfId="0" applyFont="1" applyFill="1" applyBorder="1" applyAlignment="1">
      <alignment vertical="center"/>
    </xf>
    <xf numFmtId="0" fontId="36" fillId="5" borderId="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vertical="center"/>
    </xf>
    <xf numFmtId="0" fontId="105" fillId="4" borderId="0" xfId="0" applyFont="1" applyFill="1" applyAlignment="1">
      <alignment horizontal="center" vertical="center"/>
    </xf>
    <xf numFmtId="0" fontId="33" fillId="5" borderId="1" xfId="0" applyFont="1" applyFill="1" applyBorder="1" applyAlignment="1">
      <alignment horizontal="left" vertical="center" wrapText="1"/>
    </xf>
    <xf numFmtId="0" fontId="105" fillId="5" borderId="1" xfId="0" applyFont="1" applyFill="1" applyBorder="1" applyAlignment="1">
      <alignment horizontal="center" vertical="center"/>
    </xf>
    <xf numFmtId="0" fontId="105" fillId="5" borderId="2" xfId="0" applyFont="1" applyFill="1" applyBorder="1" applyAlignment="1">
      <alignment horizontal="center" vertical="center"/>
    </xf>
    <xf numFmtId="169" fontId="36" fillId="5" borderId="2" xfId="8" applyFont="1" applyFill="1" applyBorder="1"/>
    <xf numFmtId="169" fontId="34" fillId="5" borderId="2" xfId="8" applyFont="1" applyFill="1" applyBorder="1"/>
    <xf numFmtId="169" fontId="36" fillId="4" borderId="2" xfId="8" applyFont="1" applyFill="1" applyBorder="1"/>
    <xf numFmtId="169" fontId="34" fillId="4" borderId="2" xfId="8" applyFont="1" applyFill="1" applyBorder="1"/>
    <xf numFmtId="169" fontId="34" fillId="4" borderId="2" xfId="8" applyFont="1" applyFill="1" applyBorder="1" applyAlignment="1">
      <alignment horizontal="right" vertical="center"/>
    </xf>
    <xf numFmtId="4" fontId="36" fillId="4" borderId="2" xfId="8" applyNumberFormat="1" applyFont="1" applyFill="1" applyBorder="1" applyAlignment="1">
      <alignment horizontal="right" vertical="center"/>
    </xf>
    <xf numFmtId="4" fontId="36" fillId="4" borderId="2" xfId="8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43" fontId="36" fillId="4" borderId="2" xfId="4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13" fillId="0" borderId="0" xfId="0" applyFont="1" applyAlignment="1"/>
    <xf numFmtId="0" fontId="16" fillId="0" borderId="0" xfId="0" applyFont="1" applyAlignment="1"/>
    <xf numFmtId="0" fontId="16" fillId="0" borderId="0" xfId="0" applyFont="1" applyFill="1"/>
    <xf numFmtId="0" fontId="16" fillId="11" borderId="0" xfId="0" applyFont="1" applyFill="1"/>
    <xf numFmtId="0" fontId="76" fillId="6" borderId="2" xfId="0" applyFont="1" applyFill="1" applyBorder="1" applyAlignment="1">
      <alignment horizontal="center" vertical="center"/>
    </xf>
    <xf numFmtId="0" fontId="76" fillId="6" borderId="2" xfId="0" applyFont="1" applyFill="1" applyBorder="1" applyAlignment="1">
      <alignment horizontal="center" vertical="center" wrapText="1"/>
    </xf>
    <xf numFmtId="0" fontId="42" fillId="5" borderId="33" xfId="0" applyFont="1" applyFill="1" applyBorder="1" applyAlignment="1">
      <alignment vertical="center" wrapText="1"/>
    </xf>
    <xf numFmtId="0" fontId="78" fillId="5" borderId="2" xfId="0" applyFont="1" applyFill="1" applyBorder="1" applyAlignment="1">
      <alignment horizontal="center" vertical="center"/>
    </xf>
    <xf numFmtId="0" fontId="83" fillId="5" borderId="2" xfId="0" applyFont="1" applyFill="1" applyBorder="1" applyAlignment="1">
      <alignment horizontal="right" vertical="center" wrapText="1"/>
    </xf>
    <xf numFmtId="0" fontId="147" fillId="5" borderId="2" xfId="0" applyFont="1" applyFill="1" applyBorder="1" applyAlignment="1">
      <alignment vertical="center" wrapText="1"/>
    </xf>
    <xf numFmtId="0" fontId="37" fillId="5" borderId="34" xfId="0" applyFont="1" applyFill="1" applyBorder="1" applyAlignment="1">
      <alignment horizontal="center" vertical="center" wrapText="1"/>
    </xf>
    <xf numFmtId="0" fontId="44" fillId="4" borderId="35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horizontal="right" vertical="center" wrapText="1"/>
    </xf>
    <xf numFmtId="0" fontId="148" fillId="4" borderId="2" xfId="0" applyFont="1" applyFill="1" applyBorder="1" applyAlignment="1">
      <alignment vertical="center" wrapText="1"/>
    </xf>
    <xf numFmtId="0" fontId="37" fillId="4" borderId="34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37" fillId="4" borderId="35" xfId="0" applyFont="1" applyFill="1" applyBorder="1" applyAlignment="1">
      <alignment vertical="center" wrapText="1"/>
    </xf>
    <xf numFmtId="0" fontId="44" fillId="0" borderId="35" xfId="0" applyFont="1" applyBorder="1" applyAlignment="1">
      <alignment vertical="center" wrapText="1"/>
    </xf>
    <xf numFmtId="43" fontId="35" fillId="4" borderId="2" xfId="4" applyFont="1" applyFill="1" applyBorder="1" applyAlignment="1">
      <alignment horizontal="left" vertical="center"/>
    </xf>
    <xf numFmtId="0" fontId="33" fillId="4" borderId="34" xfId="0" applyFont="1" applyFill="1" applyBorder="1" applyAlignment="1">
      <alignment horizontal="center" vertical="center"/>
    </xf>
    <xf numFmtId="0" fontId="16" fillId="0" borderId="33" xfId="0" applyFont="1" applyBorder="1" applyAlignment="1">
      <alignment vertical="center" wrapText="1"/>
    </xf>
    <xf numFmtId="0" fontId="16" fillId="4" borderId="2" xfId="0" applyFont="1" applyFill="1" applyBorder="1"/>
    <xf numFmtId="0" fontId="32" fillId="5" borderId="2" xfId="0" applyFont="1" applyFill="1" applyBorder="1" applyAlignment="1">
      <alignment horizontal="right" vertical="center" wrapText="1"/>
    </xf>
    <xf numFmtId="0" fontId="148" fillId="5" borderId="2" xfId="0" applyFont="1" applyFill="1" applyBorder="1" applyAlignment="1">
      <alignment vertical="center" wrapText="1"/>
    </xf>
    <xf numFmtId="0" fontId="33" fillId="4" borderId="34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vertical="center" wrapText="1"/>
    </xf>
    <xf numFmtId="0" fontId="16" fillId="0" borderId="2" xfId="0" applyFont="1" applyFill="1" applyBorder="1"/>
    <xf numFmtId="0" fontId="33" fillId="0" borderId="34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vertical="center" wrapText="1"/>
    </xf>
    <xf numFmtId="0" fontId="33" fillId="0" borderId="33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43" fontId="33" fillId="4" borderId="34" xfId="4" applyFont="1" applyFill="1" applyBorder="1" applyAlignment="1">
      <alignment horizontal="center" vertical="center" wrapText="1"/>
    </xf>
    <xf numFmtId="0" fontId="44" fillId="5" borderId="21" xfId="0" applyFont="1" applyFill="1" applyBorder="1" applyAlignment="1">
      <alignment vertical="center" wrapText="1"/>
    </xf>
    <xf numFmtId="0" fontId="44" fillId="5" borderId="22" xfId="0" applyFont="1" applyFill="1" applyBorder="1" applyAlignment="1">
      <alignment vertical="center" wrapText="1"/>
    </xf>
    <xf numFmtId="0" fontId="16" fillId="5" borderId="22" xfId="0" applyFont="1" applyFill="1" applyBorder="1"/>
    <xf numFmtId="0" fontId="16" fillId="5" borderId="22" xfId="0" applyFont="1" applyFill="1" applyBorder="1" applyAlignment="1">
      <alignment horizontal="center"/>
    </xf>
    <xf numFmtId="0" fontId="32" fillId="5" borderId="22" xfId="0" applyFont="1" applyFill="1" applyBorder="1" applyAlignment="1">
      <alignment horizontal="right" vertical="center"/>
    </xf>
    <xf numFmtId="0" fontId="16" fillId="5" borderId="23" xfId="0" applyFont="1" applyFill="1" applyBorder="1"/>
    <xf numFmtId="0" fontId="16" fillId="12" borderId="0" xfId="0" applyFont="1" applyFill="1"/>
    <xf numFmtId="0" fontId="44" fillId="4" borderId="31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horizontal="center"/>
    </xf>
    <xf numFmtId="0" fontId="16" fillId="4" borderId="32" xfId="0" applyFont="1" applyFill="1" applyBorder="1"/>
    <xf numFmtId="0" fontId="16" fillId="4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4" borderId="12" xfId="0" applyFont="1" applyFill="1" applyBorder="1"/>
    <xf numFmtId="0" fontId="16" fillId="6" borderId="1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/>
    </xf>
    <xf numFmtId="0" fontId="16" fillId="4" borderId="36" xfId="0" applyFont="1" applyFill="1" applyBorder="1"/>
    <xf numFmtId="0" fontId="16" fillId="4" borderId="2" xfId="0" applyFont="1" applyFill="1" applyBorder="1" applyAlignment="1">
      <alignment horizontal="center"/>
    </xf>
    <xf numFmtId="0" fontId="16" fillId="4" borderId="37" xfId="0" applyFont="1" applyFill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43" fontId="35" fillId="4" borderId="25" xfId="4" applyFont="1" applyFill="1" applyBorder="1" applyAlignment="1">
      <alignment horizontal="left" vertical="center"/>
    </xf>
    <xf numFmtId="43" fontId="33" fillId="4" borderId="26" xfId="4" applyFont="1" applyFill="1" applyBorder="1" applyAlignment="1">
      <alignment horizontal="center" vertical="center" wrapText="1"/>
    </xf>
    <xf numFmtId="0" fontId="44" fillId="0" borderId="6" xfId="0" applyFont="1" applyFill="1" applyBorder="1"/>
    <xf numFmtId="0" fontId="132" fillId="0" borderId="0" xfId="0" applyFont="1" applyAlignment="1">
      <alignment horizontal="left" vertical="center" wrapText="1"/>
    </xf>
    <xf numFmtId="0" fontId="149" fillId="0" borderId="0" xfId="0" applyFont="1" applyAlignment="1">
      <alignment horizontal="center" vertical="center" wrapText="1"/>
    </xf>
    <xf numFmtId="0" fontId="149" fillId="0" borderId="0" xfId="0" applyNumberFormat="1" applyFont="1" applyAlignment="1">
      <alignment horizontal="center" vertical="center" wrapText="1"/>
    </xf>
    <xf numFmtId="4" fontId="149" fillId="0" borderId="0" xfId="0" applyNumberFormat="1" applyFont="1" applyAlignment="1">
      <alignment horizontal="center" vertical="center" wrapText="1"/>
    </xf>
    <xf numFmtId="0" fontId="132" fillId="0" borderId="0" xfId="0" applyFont="1" applyAlignment="1">
      <alignment horizontal="left" vertical="center"/>
    </xf>
    <xf numFmtId="0" fontId="149" fillId="0" borderId="0" xfId="0" applyFont="1" applyAlignment="1">
      <alignment horizontal="center" vertical="center"/>
    </xf>
    <xf numFmtId="0" fontId="149" fillId="0" borderId="0" xfId="0" applyNumberFormat="1" applyFont="1" applyAlignment="1">
      <alignment horizontal="center" vertical="center"/>
    </xf>
    <xf numFmtId="4" fontId="149" fillId="0" borderId="0" xfId="0" applyNumberFormat="1" applyFont="1" applyAlignment="1">
      <alignment horizontal="center" vertical="center"/>
    </xf>
    <xf numFmtId="0" fontId="134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149" fillId="0" borderId="0" xfId="0" applyFont="1" applyAlignment="1">
      <alignment horizontal="left" vertical="top"/>
    </xf>
    <xf numFmtId="0" fontId="149" fillId="0" borderId="0" xfId="0" applyFont="1" applyAlignment="1">
      <alignment horizontal="left" vertical="top" wrapText="1"/>
    </xf>
    <xf numFmtId="0" fontId="149" fillId="4" borderId="0" xfId="0" applyFont="1" applyFill="1" applyAlignment="1">
      <alignment horizontal="center" vertical="center" wrapText="1"/>
    </xf>
    <xf numFmtId="0" fontId="109" fillId="2" borderId="2" xfId="0" applyFont="1" applyFill="1" applyBorder="1" applyAlignment="1">
      <alignment horizontal="center" vertical="center"/>
    </xf>
    <xf numFmtId="0" fontId="109" fillId="2" borderId="2" xfId="0" applyNumberFormat="1" applyFont="1" applyFill="1" applyBorder="1" applyAlignment="1">
      <alignment horizontal="center" vertical="center"/>
    </xf>
    <xf numFmtId="4" fontId="109" fillId="2" borderId="2" xfId="0" applyNumberFormat="1" applyFont="1" applyFill="1" applyBorder="1" applyAlignment="1">
      <alignment horizontal="center" vertical="center"/>
    </xf>
    <xf numFmtId="0" fontId="109" fillId="2" borderId="2" xfId="0" applyFont="1" applyFill="1" applyBorder="1" applyAlignment="1">
      <alignment horizontal="center" vertical="center" wrapText="1"/>
    </xf>
    <xf numFmtId="0" fontId="109" fillId="7" borderId="2" xfId="0" applyFont="1" applyFill="1" applyBorder="1" applyAlignment="1">
      <alignment horizontal="left" vertical="center" wrapText="1"/>
    </xf>
    <xf numFmtId="0" fontId="109" fillId="7" borderId="2" xfId="0" applyFont="1" applyFill="1" applyBorder="1" applyAlignment="1">
      <alignment vertical="center" wrapText="1"/>
    </xf>
    <xf numFmtId="0" fontId="109" fillId="7" borderId="2" xfId="0" applyFont="1" applyFill="1" applyBorder="1" applyAlignment="1">
      <alignment horizontal="center" vertical="center" wrapText="1"/>
    </xf>
    <xf numFmtId="0" fontId="50" fillId="7" borderId="2" xfId="0" applyFont="1" applyFill="1" applyBorder="1" applyAlignment="1">
      <alignment horizontal="center" vertical="center"/>
    </xf>
    <xf numFmtId="0" fontId="50" fillId="7" borderId="2" xfId="0" applyNumberFormat="1" applyFont="1" applyFill="1" applyBorder="1" applyAlignment="1">
      <alignment horizontal="center" vertical="center"/>
    </xf>
    <xf numFmtId="4" fontId="109" fillId="7" borderId="2" xfId="0" applyNumberFormat="1" applyFont="1" applyFill="1" applyBorder="1" applyAlignment="1">
      <alignment horizontal="center" vertical="center"/>
    </xf>
    <xf numFmtId="43" fontId="42" fillId="7" borderId="2" xfId="0" applyNumberFormat="1" applyFont="1" applyFill="1" applyBorder="1" applyAlignment="1">
      <alignment horizontal="center" vertical="center"/>
    </xf>
    <xf numFmtId="43" fontId="42" fillId="7" borderId="2" xfId="0" applyNumberFormat="1" applyFont="1" applyFill="1" applyBorder="1" applyAlignment="1">
      <alignment horizontal="right" vertical="center"/>
    </xf>
    <xf numFmtId="43" fontId="50" fillId="7" borderId="2" xfId="0" applyNumberFormat="1" applyFont="1" applyFill="1" applyBorder="1" applyAlignment="1">
      <alignment horizontal="center" vertical="center" wrapText="1"/>
    </xf>
    <xf numFmtId="0" fontId="45" fillId="4" borderId="2" xfId="4" applyNumberFormat="1" applyFont="1" applyFill="1" applyBorder="1" applyAlignment="1">
      <alignment horizontal="center" vertical="center" wrapText="1"/>
    </xf>
    <xf numFmtId="0" fontId="45" fillId="6" borderId="2" xfId="4" applyNumberFormat="1" applyFont="1" applyFill="1" applyBorder="1" applyAlignment="1">
      <alignment horizontal="center" vertical="center" wrapText="1"/>
    </xf>
    <xf numFmtId="0" fontId="45" fillId="6" borderId="2" xfId="0" applyNumberFormat="1" applyFont="1" applyFill="1" applyBorder="1" applyAlignment="1">
      <alignment horizontal="center" vertical="center"/>
    </xf>
    <xf numFmtId="0" fontId="45" fillId="4" borderId="2" xfId="0" applyNumberFormat="1" applyFont="1" applyFill="1" applyBorder="1" applyAlignment="1">
      <alignment horizontal="center" vertical="center"/>
    </xf>
    <xf numFmtId="170" fontId="50" fillId="4" borderId="2" xfId="4" applyNumberFormat="1" applyFont="1" applyFill="1" applyBorder="1" applyAlignment="1">
      <alignment horizontal="center" vertical="center"/>
    </xf>
    <xf numFmtId="3" fontId="16" fillId="4" borderId="2" xfId="0" applyNumberFormat="1" applyFont="1" applyFill="1" applyBorder="1" applyAlignment="1">
      <alignment horizontal="center"/>
    </xf>
    <xf numFmtId="0" fontId="45" fillId="4" borderId="2" xfId="0" applyNumberFormat="1" applyFont="1" applyFill="1" applyBorder="1"/>
    <xf numFmtId="170" fontId="50" fillId="4" borderId="2" xfId="4" applyNumberFormat="1" applyFont="1" applyFill="1" applyBorder="1" applyAlignment="1">
      <alignment horizontal="center" vertical="center" wrapText="1"/>
    </xf>
    <xf numFmtId="0" fontId="109" fillId="4" borderId="2" xfId="0" applyFont="1" applyFill="1" applyBorder="1" applyAlignment="1">
      <alignment vertical="center" wrapText="1"/>
    </xf>
    <xf numFmtId="0" fontId="50" fillId="4" borderId="2" xfId="0" applyFont="1" applyFill="1" applyBorder="1" applyAlignment="1">
      <alignment horizontal="left" vertical="center" wrapText="1"/>
    </xf>
    <xf numFmtId="170" fontId="45" fillId="4" borderId="2" xfId="0" applyNumberFormat="1" applyFont="1" applyFill="1" applyBorder="1" applyAlignment="1">
      <alignment horizontal="center"/>
    </xf>
    <xf numFmtId="0" fontId="50" fillId="4" borderId="2" xfId="0" applyFont="1" applyFill="1" applyBorder="1" applyAlignment="1">
      <alignment horizontal="center" vertical="center" wrapText="1"/>
    </xf>
    <xf numFmtId="3" fontId="16" fillId="4" borderId="2" xfId="0" applyNumberFormat="1" applyFont="1" applyFill="1" applyBorder="1"/>
    <xf numFmtId="0" fontId="45" fillId="4" borderId="2" xfId="0" applyFont="1" applyFill="1" applyBorder="1" applyAlignment="1">
      <alignment vertical="top" wrapText="1"/>
    </xf>
    <xf numFmtId="0" fontId="50" fillId="4" borderId="2" xfId="0" applyNumberFormat="1" applyFont="1" applyFill="1" applyBorder="1" applyAlignment="1">
      <alignment horizontal="center" vertical="center" wrapText="1"/>
    </xf>
    <xf numFmtId="4" fontId="16" fillId="4" borderId="2" xfId="0" applyNumberFormat="1" applyFont="1" applyFill="1" applyBorder="1"/>
    <xf numFmtId="169" fontId="50" fillId="4" borderId="2" xfId="8" applyFont="1" applyFill="1" applyBorder="1" applyAlignment="1">
      <alignment vertical="center" wrapText="1"/>
    </xf>
    <xf numFmtId="169" fontId="36" fillId="4" borderId="2" xfId="8" applyFont="1" applyFill="1" applyBorder="1" applyAlignment="1">
      <alignment vertical="center" wrapText="1"/>
    </xf>
    <xf numFmtId="0" fontId="50" fillId="4" borderId="2" xfId="8" applyNumberFormat="1" applyFont="1" applyFill="1" applyBorder="1" applyAlignment="1">
      <alignment horizontal="center" vertical="center" wrapText="1"/>
    </xf>
    <xf numFmtId="0" fontId="45" fillId="4" borderId="2" xfId="8" applyNumberFormat="1" applyFont="1" applyFill="1" applyBorder="1" applyAlignment="1">
      <alignment horizontal="center" vertical="center"/>
    </xf>
    <xf numFmtId="169" fontId="45" fillId="4" borderId="2" xfId="8" applyFont="1" applyFill="1" applyBorder="1" applyAlignment="1">
      <alignment horizontal="center" vertical="center"/>
    </xf>
    <xf numFmtId="0" fontId="45" fillId="6" borderId="2" xfId="8" applyNumberFormat="1" applyFont="1" applyFill="1" applyBorder="1" applyAlignment="1">
      <alignment horizontal="center" vertical="center"/>
    </xf>
    <xf numFmtId="169" fontId="45" fillId="4" borderId="2" xfId="8" applyFont="1" applyFill="1" applyBorder="1" applyAlignment="1">
      <alignment horizontal="center" vertical="center" wrapText="1"/>
    </xf>
    <xf numFmtId="0" fontId="45" fillId="4" borderId="2" xfId="8" applyNumberFormat="1" applyFont="1" applyFill="1" applyBorder="1" applyAlignment="1">
      <alignment horizontal="center" vertical="center" wrapText="1"/>
    </xf>
    <xf numFmtId="0" fontId="45" fillId="6" borderId="2" xfId="8" applyNumberFormat="1" applyFont="1" applyFill="1" applyBorder="1" applyAlignment="1">
      <alignment horizontal="center" vertical="center" wrapText="1"/>
    </xf>
    <xf numFmtId="170" fontId="45" fillId="4" borderId="2" xfId="8" applyNumberFormat="1" applyFont="1" applyFill="1" applyBorder="1" applyAlignment="1">
      <alignment horizontal="center"/>
    </xf>
    <xf numFmtId="169" fontId="16" fillId="4" borderId="2" xfId="8" applyFont="1" applyFill="1" applyBorder="1"/>
    <xf numFmtId="169" fontId="45" fillId="4" borderId="2" xfId="8" applyFont="1" applyFill="1" applyBorder="1"/>
    <xf numFmtId="169" fontId="34" fillId="4" borderId="2" xfId="8" applyFont="1" applyFill="1" applyBorder="1" applyAlignment="1">
      <alignment vertical="center" wrapText="1"/>
    </xf>
    <xf numFmtId="0" fontId="50" fillId="4" borderId="2" xfId="0" applyFont="1" applyFill="1" applyBorder="1" applyAlignment="1">
      <alignment vertical="center" wrapText="1"/>
    </xf>
    <xf numFmtId="0" fontId="109" fillId="7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horizontal="center" vertical="center" wrapText="1"/>
    </xf>
    <xf numFmtId="0" fontId="45" fillId="7" borderId="2" xfId="0" applyFont="1" applyFill="1" applyBorder="1" applyAlignment="1">
      <alignment horizontal="center" vertical="center"/>
    </xf>
    <xf numFmtId="0" fontId="45" fillId="7" borderId="2" xfId="4" applyNumberFormat="1" applyFont="1" applyFill="1" applyBorder="1" applyAlignment="1">
      <alignment horizontal="center" vertical="center" wrapText="1"/>
    </xf>
    <xf numFmtId="0" fontId="45" fillId="7" borderId="2" xfId="0" applyNumberFormat="1" applyFont="1" applyFill="1" applyBorder="1" applyAlignment="1">
      <alignment horizontal="center" vertical="center"/>
    </xf>
    <xf numFmtId="170" fontId="45" fillId="7" borderId="2" xfId="0" applyNumberFormat="1" applyFont="1" applyFill="1" applyBorder="1" applyAlignment="1">
      <alignment horizontal="center"/>
    </xf>
    <xf numFmtId="0" fontId="16" fillId="7" borderId="2" xfId="0" applyFont="1" applyFill="1" applyBorder="1"/>
    <xf numFmtId="3" fontId="16" fillId="7" borderId="2" xfId="0" applyNumberFormat="1" applyFont="1" applyFill="1" applyBorder="1"/>
    <xf numFmtId="0" fontId="45" fillId="7" borderId="2" xfId="0" applyFont="1" applyFill="1" applyBorder="1"/>
    <xf numFmtId="0" fontId="109" fillId="13" borderId="2" xfId="0" applyFont="1" applyFill="1" applyBorder="1" applyAlignment="1">
      <alignment vertical="center" wrapText="1"/>
    </xf>
    <xf numFmtId="0" fontId="50" fillId="13" borderId="2" xfId="0" applyFont="1" applyFill="1" applyBorder="1" applyAlignment="1">
      <alignment vertical="top" wrapText="1"/>
    </xf>
    <xf numFmtId="0" fontId="50" fillId="13" borderId="2" xfId="0" applyFont="1" applyFill="1" applyBorder="1" applyAlignment="1">
      <alignment vertical="center" wrapText="1"/>
    </xf>
    <xf numFmtId="0" fontId="109" fillId="7" borderId="2" xfId="0" applyNumberFormat="1" applyFont="1" applyFill="1" applyBorder="1" applyAlignment="1">
      <alignment horizontal="center" vertical="center" wrapText="1"/>
    </xf>
    <xf numFmtId="170" fontId="109" fillId="7" borderId="2" xfId="0" applyNumberFormat="1" applyFont="1" applyFill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 wrapText="1"/>
    </xf>
    <xf numFmtId="3" fontId="42" fillId="7" borderId="2" xfId="0" applyNumberFormat="1" applyFont="1" applyFill="1" applyBorder="1" applyAlignment="1">
      <alignment vertical="center" wrapText="1"/>
    </xf>
    <xf numFmtId="0" fontId="50" fillId="7" borderId="2" xfId="0" applyFont="1" applyFill="1" applyBorder="1" applyAlignment="1">
      <alignment vertical="center" wrapText="1"/>
    </xf>
    <xf numFmtId="0" fontId="109" fillId="0" borderId="2" xfId="0" applyFont="1" applyFill="1" applyBorder="1" applyAlignment="1">
      <alignment horizontal="center" vertical="center" wrapText="1"/>
    </xf>
    <xf numFmtId="0" fontId="109" fillId="0" borderId="2" xfId="0" applyNumberFormat="1" applyFont="1" applyFill="1" applyBorder="1" applyAlignment="1">
      <alignment horizontal="center" vertical="center" wrapText="1"/>
    </xf>
    <xf numFmtId="170" fontId="109" fillId="0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3" fontId="42" fillId="0" borderId="2" xfId="0" applyNumberFormat="1" applyFont="1" applyFill="1" applyBorder="1" applyAlignment="1">
      <alignment vertical="center" wrapText="1"/>
    </xf>
    <xf numFmtId="0" fontId="50" fillId="6" borderId="2" xfId="0" applyNumberFormat="1" applyFont="1" applyFill="1" applyBorder="1" applyAlignment="1">
      <alignment horizontal="center" vertical="center"/>
    </xf>
    <xf numFmtId="170" fontId="50" fillId="4" borderId="2" xfId="0" applyNumberFormat="1" applyFont="1" applyFill="1" applyBorder="1" applyAlignment="1">
      <alignment horizontal="center" vertical="center" wrapText="1"/>
    </xf>
    <xf numFmtId="43" fontId="37" fillId="4" borderId="2" xfId="4" applyFont="1" applyFill="1" applyBorder="1" applyAlignment="1">
      <alignment horizontal="center" vertical="center" wrapText="1"/>
    </xf>
    <xf numFmtId="43" fontId="50" fillId="4" borderId="2" xfId="4" applyFont="1" applyFill="1" applyBorder="1" applyAlignment="1">
      <alignment horizontal="center" vertical="center" wrapText="1"/>
    </xf>
    <xf numFmtId="170" fontId="109" fillId="4" borderId="2" xfId="0" applyNumberFormat="1" applyFont="1" applyFill="1" applyBorder="1" applyAlignment="1">
      <alignment horizontal="center" vertical="center" wrapText="1"/>
    </xf>
    <xf numFmtId="170" fontId="109" fillId="7" borderId="2" xfId="0" applyNumberFormat="1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vertical="center" wrapText="1"/>
    </xf>
    <xf numFmtId="0" fontId="50" fillId="4" borderId="2" xfId="0" applyFont="1" applyFill="1" applyBorder="1" applyAlignment="1">
      <alignment vertical="top" wrapText="1"/>
    </xf>
    <xf numFmtId="0" fontId="50" fillId="4" borderId="2" xfId="0" applyFont="1" applyFill="1" applyBorder="1" applyAlignment="1">
      <alignment horizontal="center" vertical="center"/>
    </xf>
    <xf numFmtId="0" fontId="50" fillId="4" borderId="2" xfId="0" applyNumberFormat="1" applyFont="1" applyFill="1" applyBorder="1" applyAlignment="1">
      <alignment horizontal="center" vertical="center"/>
    </xf>
    <xf numFmtId="0" fontId="109" fillId="4" borderId="2" xfId="0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vertical="center" wrapText="1"/>
    </xf>
    <xf numFmtId="0" fontId="109" fillId="4" borderId="2" xfId="0" applyFont="1" applyFill="1" applyBorder="1" applyAlignment="1">
      <alignment vertical="top" wrapText="1"/>
    </xf>
    <xf numFmtId="0" fontId="109" fillId="4" borderId="2" xfId="0" applyFont="1" applyFill="1" applyBorder="1" applyAlignment="1">
      <alignment horizontal="center" vertical="center"/>
    </xf>
    <xf numFmtId="0" fontId="109" fillId="4" borderId="2" xfId="0" applyNumberFormat="1" applyFont="1" applyFill="1" applyBorder="1" applyAlignment="1">
      <alignment horizontal="center" vertical="center"/>
    </xf>
    <xf numFmtId="170" fontId="109" fillId="4" borderId="2" xfId="4" applyNumberFormat="1" applyFont="1" applyFill="1" applyBorder="1" applyAlignment="1">
      <alignment horizontal="center" vertical="center" wrapText="1"/>
    </xf>
    <xf numFmtId="43" fontId="42" fillId="4" borderId="2" xfId="4" applyFont="1" applyFill="1" applyBorder="1" applyAlignment="1">
      <alignment horizontal="center" vertical="center" wrapText="1"/>
    </xf>
    <xf numFmtId="43" fontId="109" fillId="4" borderId="2" xfId="4" applyFont="1" applyFill="1" applyBorder="1" applyAlignment="1">
      <alignment horizontal="center" vertical="center" wrapText="1"/>
    </xf>
    <xf numFmtId="0" fontId="44" fillId="0" borderId="0" xfId="0" applyFont="1"/>
    <xf numFmtId="170" fontId="50" fillId="7" borderId="2" xfId="4" applyNumberFormat="1" applyFont="1" applyFill="1" applyBorder="1" applyAlignment="1">
      <alignment horizontal="center" vertical="center" wrapText="1"/>
    </xf>
    <xf numFmtId="43" fontId="37" fillId="7" borderId="2" xfId="4" applyFont="1" applyFill="1" applyBorder="1" applyAlignment="1">
      <alignment horizontal="center" vertical="center" wrapText="1"/>
    </xf>
    <xf numFmtId="43" fontId="50" fillId="7" borderId="2" xfId="4" applyFont="1" applyFill="1" applyBorder="1" applyAlignment="1">
      <alignment horizontal="center" vertical="center" wrapText="1"/>
    </xf>
    <xf numFmtId="0" fontId="51" fillId="0" borderId="2" xfId="0" applyFont="1" applyBorder="1" applyAlignment="1">
      <alignment vertical="center" wrapText="1"/>
    </xf>
    <xf numFmtId="0" fontId="45" fillId="4" borderId="2" xfId="0" applyFont="1" applyFill="1" applyBorder="1" applyAlignment="1">
      <alignment wrapText="1"/>
    </xf>
    <xf numFmtId="0" fontId="34" fillId="13" borderId="2" xfId="0" applyFont="1" applyFill="1" applyBorder="1" applyAlignment="1">
      <alignment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/>
    </xf>
    <xf numFmtId="170" fontId="34" fillId="13" borderId="2" xfId="0" applyNumberFormat="1" applyFont="1" applyFill="1" applyBorder="1" applyAlignment="1">
      <alignment horizontal="center" vertical="top" wrapText="1"/>
    </xf>
    <xf numFmtId="0" fontId="36" fillId="13" borderId="2" xfId="0" applyFont="1" applyFill="1" applyBorder="1" applyAlignment="1">
      <alignment vertical="center" wrapText="1"/>
    </xf>
    <xf numFmtId="0" fontId="42" fillId="13" borderId="38" xfId="0" applyFont="1" applyFill="1" applyBorder="1" applyAlignment="1">
      <alignment vertical="center" wrapText="1"/>
    </xf>
    <xf numFmtId="0" fontId="37" fillId="4" borderId="39" xfId="0" applyFont="1" applyFill="1" applyBorder="1" applyAlignment="1">
      <alignment vertical="top" wrapText="1"/>
    </xf>
    <xf numFmtId="0" fontId="16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170" fontId="51" fillId="0" borderId="38" xfId="0" applyNumberFormat="1" applyFont="1" applyBorder="1" applyAlignment="1">
      <alignment horizontal="center" vertical="center"/>
    </xf>
    <xf numFmtId="43" fontId="16" fillId="0" borderId="38" xfId="0" applyNumberFormat="1" applyFont="1" applyBorder="1"/>
    <xf numFmtId="0" fontId="16" fillId="0" borderId="40" xfId="0" applyFont="1" applyBorder="1"/>
    <xf numFmtId="0" fontId="16" fillId="0" borderId="0" xfId="0" applyFont="1" applyAlignment="1">
      <alignment horizontal="center"/>
    </xf>
    <xf numFmtId="0" fontId="152" fillId="0" borderId="0" xfId="0" applyFont="1" applyFill="1" applyBorder="1" applyAlignment="1">
      <alignment horizontal="left" vertical="center" wrapText="1"/>
    </xf>
    <xf numFmtId="0" fontId="153" fillId="0" borderId="0" xfId="0" applyFont="1" applyBorder="1" applyAlignment="1">
      <alignment horizontal="left" vertical="center" wrapText="1"/>
    </xf>
    <xf numFmtId="0" fontId="154" fillId="0" borderId="0" xfId="0" applyFont="1" applyBorder="1" applyAlignment="1">
      <alignment horizontal="left" vertical="center" wrapText="1"/>
    </xf>
    <xf numFmtId="0" fontId="155" fillId="0" borderId="0" xfId="0" applyFont="1" applyBorder="1" applyAlignment="1">
      <alignment horizontal="center" vertical="center"/>
    </xf>
    <xf numFmtId="0" fontId="61" fillId="0" borderId="0" xfId="0" applyFont="1" applyBorder="1"/>
    <xf numFmtId="0" fontId="12" fillId="0" borderId="0" xfId="0" applyFont="1" applyBorder="1" applyAlignment="1">
      <alignment vertical="top"/>
    </xf>
    <xf numFmtId="0" fontId="29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48" fillId="6" borderId="2" xfId="0" applyFont="1" applyFill="1" applyBorder="1" applyAlignment="1">
      <alignment horizontal="center" vertical="center"/>
    </xf>
    <xf numFmtId="43" fontId="44" fillId="7" borderId="2" xfId="0" applyNumberFormat="1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 wrapText="1"/>
    </xf>
    <xf numFmtId="43" fontId="44" fillId="7" borderId="2" xfId="0" applyNumberFormat="1" applyFont="1" applyFill="1" applyBorder="1" applyAlignment="1">
      <alignment horizontal="center" vertical="center"/>
    </xf>
    <xf numFmtId="3" fontId="37" fillId="0" borderId="2" xfId="0" applyNumberFormat="1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43" fontId="44" fillId="5" borderId="2" xfId="0" applyNumberFormat="1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43" fontId="33" fillId="4" borderId="2" xfId="4" applyFont="1" applyFill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43" fontId="156" fillId="5" borderId="2" xfId="4" applyFont="1" applyFill="1" applyBorder="1" applyAlignment="1">
      <alignment horizontal="center" vertical="center"/>
    </xf>
    <xf numFmtId="43" fontId="81" fillId="5" borderId="2" xfId="0" applyNumberFormat="1" applyFont="1" applyFill="1" applyBorder="1" applyAlignment="1">
      <alignment horizontal="center" vertical="center" wrapText="1"/>
    </xf>
    <xf numFmtId="43" fontId="54" fillId="4" borderId="2" xfId="4" applyFont="1" applyFill="1" applyBorder="1" applyAlignment="1">
      <alignment horizontal="center" vertical="center"/>
    </xf>
    <xf numFmtId="43" fontId="157" fillId="4" borderId="2" xfId="4" applyFont="1" applyFill="1" applyBorder="1" applyAlignment="1">
      <alignment horizontal="center" vertical="center"/>
    </xf>
    <xf numFmtId="0" fontId="81" fillId="0" borderId="2" xfId="0" applyFont="1" applyBorder="1" applyAlignment="1">
      <alignment horizontal="center" vertical="center" wrapText="1"/>
    </xf>
    <xf numFmtId="43" fontId="81" fillId="4" borderId="2" xfId="0" applyNumberFormat="1" applyFont="1" applyFill="1" applyBorder="1" applyAlignment="1">
      <alignment horizontal="center" vertical="center" wrapText="1"/>
    </xf>
    <xf numFmtId="43" fontId="78" fillId="4" borderId="2" xfId="0" applyNumberFormat="1" applyFont="1" applyFill="1" applyBorder="1" applyAlignment="1">
      <alignment horizontal="center" vertical="center" wrapText="1"/>
    </xf>
    <xf numFmtId="43" fontId="159" fillId="0" borderId="2" xfId="4" applyFont="1" applyFill="1" applyBorder="1" applyAlignment="1">
      <alignment horizontal="center" vertical="center"/>
    </xf>
    <xf numFmtId="0" fontId="39" fillId="4" borderId="2" xfId="0" applyFont="1" applyFill="1" applyBorder="1"/>
    <xf numFmtId="43" fontId="159" fillId="4" borderId="2" xfId="4" applyFont="1" applyFill="1" applyBorder="1" applyAlignment="1">
      <alignment horizontal="center" vertical="center"/>
    </xf>
    <xf numFmtId="0" fontId="39" fillId="6" borderId="2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39" fillId="0" borderId="2" xfId="0" applyFont="1" applyFill="1" applyBorder="1" applyAlignment="1">
      <alignment horizontal="center"/>
    </xf>
    <xf numFmtId="0" fontId="39" fillId="0" borderId="2" xfId="0" applyFont="1" applyBorder="1" applyAlignment="1">
      <alignment vertical="center"/>
    </xf>
    <xf numFmtId="43" fontId="54" fillId="5" borderId="2" xfId="4" applyFont="1" applyFill="1" applyBorder="1" applyAlignment="1">
      <alignment horizontal="center" vertical="center"/>
    </xf>
    <xf numFmtId="43" fontId="160" fillId="4" borderId="2" xfId="4" applyFont="1" applyFill="1" applyBorder="1" applyAlignment="1">
      <alignment horizontal="center" vertical="center" wrapText="1"/>
    </xf>
    <xf numFmtId="43" fontId="54" fillId="0" borderId="2" xfId="4" applyFont="1" applyFill="1" applyBorder="1" applyAlignment="1">
      <alignment horizontal="center" vertical="center"/>
    </xf>
    <xf numFmtId="43" fontId="160" fillId="4" borderId="2" xfId="4" applyFont="1" applyFill="1" applyBorder="1" applyAlignment="1">
      <alignment horizontal="center" vertical="center"/>
    </xf>
    <xf numFmtId="43" fontId="33" fillId="0" borderId="2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vertical="center"/>
    </xf>
    <xf numFmtId="0" fontId="42" fillId="0" borderId="2" xfId="0" applyFont="1" applyFill="1" applyBorder="1"/>
    <xf numFmtId="43" fontId="28" fillId="0" borderId="0" xfId="0" applyNumberFormat="1" applyFont="1" applyFill="1" applyBorder="1" applyAlignment="1">
      <alignment horizontal="center" vertical="center"/>
    </xf>
    <xf numFmtId="43" fontId="42" fillId="0" borderId="2" xfId="0" applyNumberFormat="1" applyFont="1" applyFill="1" applyBorder="1" applyAlignment="1">
      <alignment horizontal="center" vertical="center"/>
    </xf>
    <xf numFmtId="43" fontId="110" fillId="0" borderId="2" xfId="0" applyNumberFormat="1" applyFont="1" applyFill="1" applyBorder="1" applyAlignment="1">
      <alignment horizontal="center" vertical="center" wrapText="1"/>
    </xf>
    <xf numFmtId="43" fontId="14" fillId="4" borderId="2" xfId="0" applyNumberFormat="1" applyFont="1" applyFill="1" applyBorder="1" applyAlignment="1">
      <alignment horizontal="center" vertical="center"/>
    </xf>
    <xf numFmtId="0" fontId="44" fillId="4" borderId="2" xfId="0" applyFont="1" applyFill="1" applyBorder="1"/>
    <xf numFmtId="0" fontId="110" fillId="0" borderId="2" xfId="0" applyFont="1" applyBorder="1" applyAlignment="1">
      <alignment horizontal="center" vertical="center" wrapText="1"/>
    </xf>
    <xf numFmtId="4" fontId="14" fillId="0" borderId="0" xfId="0" applyNumberFormat="1" applyFont="1"/>
    <xf numFmtId="0" fontId="19" fillId="0" borderId="0" xfId="0" applyFont="1"/>
    <xf numFmtId="43" fontId="161" fillId="0" borderId="2" xfId="4" applyFont="1" applyFill="1" applyBorder="1" applyAlignment="1">
      <alignment horizontal="center" vertical="center"/>
    </xf>
    <xf numFmtId="43" fontId="40" fillId="0" borderId="2" xfId="4" applyFont="1" applyFill="1" applyBorder="1" applyAlignment="1">
      <alignment horizontal="center" vertical="center"/>
    </xf>
    <xf numFmtId="43" fontId="161" fillId="4" borderId="2" xfId="4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wrapText="1"/>
    </xf>
    <xf numFmtId="43" fontId="35" fillId="5" borderId="2" xfId="4" applyFont="1" applyFill="1" applyBorder="1" applyAlignment="1">
      <alignment horizontal="center" vertical="center" wrapText="1"/>
    </xf>
    <xf numFmtId="43" fontId="35" fillId="0" borderId="2" xfId="4" applyFont="1" applyFill="1" applyBorder="1" applyAlignment="1">
      <alignment horizontal="center" vertical="center" wrapText="1"/>
    </xf>
    <xf numFmtId="43" fontId="40" fillId="4" borderId="2" xfId="4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43" fontId="160" fillId="5" borderId="2" xfId="4" applyFont="1" applyFill="1" applyBorder="1" applyAlignment="1">
      <alignment horizontal="center" vertical="center" wrapText="1"/>
    </xf>
    <xf numFmtId="43" fontId="32" fillId="5" borderId="2" xfId="4" applyFont="1" applyFill="1" applyBorder="1" applyAlignment="1">
      <alignment horizontal="left" vertical="center"/>
    </xf>
    <xf numFmtId="43" fontId="32" fillId="5" borderId="2" xfId="4" applyFont="1" applyFill="1" applyBorder="1" applyAlignment="1">
      <alignment vertical="center" wrapText="1"/>
    </xf>
    <xf numFmtId="43" fontId="40" fillId="5" borderId="2" xfId="4" applyFont="1" applyFill="1" applyBorder="1" applyAlignment="1">
      <alignment horizontal="center" vertical="center"/>
    </xf>
    <xf numFmtId="43" fontId="162" fillId="5" borderId="2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33" fillId="0" borderId="2" xfId="4" applyFont="1" applyFill="1" applyBorder="1" applyAlignment="1">
      <alignment horizontal="left" vertical="center" wrapText="1"/>
    </xf>
    <xf numFmtId="43" fontId="33" fillId="0" borderId="2" xfId="4" applyFont="1" applyFill="1" applyBorder="1" applyAlignment="1">
      <alignment horizontal="left" vertical="center"/>
    </xf>
    <xf numFmtId="43" fontId="40" fillId="6" borderId="2" xfId="4" applyFont="1" applyFill="1" applyBorder="1" applyAlignment="1">
      <alignment horizontal="center" vertical="center"/>
    </xf>
    <xf numFmtId="43" fontId="27" fillId="0" borderId="1" xfId="4" applyFont="1" applyFill="1" applyBorder="1" applyAlignment="1">
      <alignment horizontal="center" vertical="center"/>
    </xf>
    <xf numFmtId="43" fontId="26" fillId="0" borderId="20" xfId="0" applyNumberFormat="1" applyFont="1" applyFill="1" applyBorder="1"/>
    <xf numFmtId="0" fontId="0" fillId="0" borderId="0" xfId="0" applyAlignment="1"/>
    <xf numFmtId="0" fontId="163" fillId="0" borderId="0" xfId="0" applyFont="1" applyFill="1" applyBorder="1" applyAlignment="1">
      <alignment vertical="center"/>
    </xf>
    <xf numFmtId="0" fontId="164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 wrapText="1"/>
    </xf>
    <xf numFmtId="0" fontId="42" fillId="6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49" fillId="2" borderId="7" xfId="0" applyFont="1" applyFill="1" applyBorder="1" applyAlignment="1">
      <alignment horizontal="center"/>
    </xf>
    <xf numFmtId="0" fontId="49" fillId="2" borderId="9" xfId="0" applyFont="1" applyFill="1" applyBorder="1" applyAlignment="1">
      <alignment horizontal="center"/>
    </xf>
    <xf numFmtId="0" fontId="49" fillId="2" borderId="8" xfId="0" applyFont="1" applyFill="1" applyBorder="1" applyAlignment="1">
      <alignment horizont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48" fillId="2" borderId="7" xfId="0" applyFont="1" applyFill="1" applyBorder="1" applyAlignment="1">
      <alignment horizontal="center"/>
    </xf>
    <xf numFmtId="0" fontId="48" fillId="2" borderId="9" xfId="0" applyFont="1" applyFill="1" applyBorder="1" applyAlignment="1">
      <alignment horizontal="center"/>
    </xf>
    <xf numFmtId="0" fontId="48" fillId="2" borderId="8" xfId="0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0" fontId="48" fillId="6" borderId="2" xfId="0" applyFont="1" applyFill="1" applyBorder="1" applyAlignment="1">
      <alignment horizontal="left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center"/>
    </xf>
    <xf numFmtId="0" fontId="66" fillId="6" borderId="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37" fillId="4" borderId="6" xfId="0" applyFont="1" applyFill="1" applyBorder="1" applyAlignment="1">
      <alignment horizontal="left" vertical="center" wrapText="1"/>
    </xf>
    <xf numFmtId="0" fontId="37" fillId="4" borderId="12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3" fontId="27" fillId="4" borderId="1" xfId="4" applyFont="1" applyFill="1" applyBorder="1" applyAlignment="1">
      <alignment horizontal="center" vertical="center"/>
    </xf>
    <xf numFmtId="43" fontId="27" fillId="4" borderId="12" xfId="4" applyFont="1" applyFill="1" applyBorder="1" applyAlignment="1">
      <alignment horizontal="center" vertical="center"/>
    </xf>
    <xf numFmtId="43" fontId="27" fillId="4" borderId="6" xfId="4" applyFont="1" applyFill="1" applyBorder="1" applyAlignment="1">
      <alignment horizontal="center" vertical="center"/>
    </xf>
    <xf numFmtId="43" fontId="35" fillId="4" borderId="1" xfId="4" applyFont="1" applyFill="1" applyBorder="1" applyAlignment="1">
      <alignment horizontal="center" vertical="center" wrapText="1"/>
    </xf>
    <xf numFmtId="43" fontId="35" fillId="4" borderId="12" xfId="4" applyFont="1" applyFill="1" applyBorder="1" applyAlignment="1">
      <alignment horizontal="center" vertical="center" wrapText="1"/>
    </xf>
    <xf numFmtId="43" fontId="35" fillId="4" borderId="6" xfId="4" applyFont="1" applyFill="1" applyBorder="1" applyAlignment="1">
      <alignment horizontal="center" vertical="center" wrapText="1"/>
    </xf>
    <xf numFmtId="43" fontId="27" fillId="4" borderId="1" xfId="4" applyFont="1" applyFill="1" applyBorder="1" applyAlignment="1">
      <alignment horizontal="center" vertical="center" wrapText="1"/>
    </xf>
    <xf numFmtId="43" fontId="27" fillId="4" borderId="12" xfId="4" applyFont="1" applyFill="1" applyBorder="1" applyAlignment="1">
      <alignment horizontal="center" vertical="center" wrapText="1"/>
    </xf>
    <xf numFmtId="43" fontId="27" fillId="4" borderId="6" xfId="4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/>
    </xf>
    <xf numFmtId="0" fontId="37" fillId="4" borderId="14" xfId="0" applyFont="1" applyFill="1" applyBorder="1" applyAlignment="1">
      <alignment horizontal="left" vertical="center" wrapText="1"/>
    </xf>
    <xf numFmtId="0" fontId="37" fillId="4" borderId="13" xfId="0" applyFont="1" applyFill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75" fillId="8" borderId="7" xfId="0" applyFont="1" applyFill="1" applyBorder="1" applyAlignment="1">
      <alignment horizontal="center" vertical="center" wrapText="1"/>
    </xf>
    <xf numFmtId="0" fontId="75" fillId="8" borderId="9" xfId="0" applyFont="1" applyFill="1" applyBorder="1" applyAlignment="1">
      <alignment horizontal="center" vertical="center" wrapText="1"/>
    </xf>
    <xf numFmtId="0" fontId="75" fillId="8" borderId="8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5" fillId="8" borderId="6" xfId="0" applyFont="1" applyFill="1" applyBorder="1" applyAlignment="1">
      <alignment horizontal="center" vertical="center" wrapText="1"/>
    </xf>
    <xf numFmtId="0" fontId="71" fillId="0" borderId="19" xfId="0" applyNumberFormat="1" applyFont="1" applyBorder="1" applyAlignment="1">
      <alignment horizontal="center"/>
    </xf>
    <xf numFmtId="1" fontId="71" fillId="0" borderId="0" xfId="0" applyNumberFormat="1" applyFont="1" applyBorder="1" applyAlignment="1">
      <alignment horizontal="center"/>
    </xf>
    <xf numFmtId="0" fontId="8" fillId="0" borderId="1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75" fillId="2" borderId="2" xfId="0" applyFont="1" applyFill="1" applyBorder="1" applyAlignment="1">
      <alignment horizontal="center" vertical="center" wrapText="1"/>
    </xf>
    <xf numFmtId="0" fontId="85" fillId="2" borderId="2" xfId="0" applyFont="1" applyFill="1" applyBorder="1" applyAlignment="1">
      <alignment horizontal="center" wrapText="1"/>
    </xf>
    <xf numFmtId="0" fontId="85" fillId="2" borderId="2" xfId="0" applyFont="1" applyFill="1" applyBorder="1" applyAlignment="1">
      <alignment horizontal="center" vertical="center" wrapText="1"/>
    </xf>
    <xf numFmtId="0" fontId="76" fillId="2" borderId="2" xfId="0" applyFont="1" applyFill="1" applyBorder="1" applyAlignment="1">
      <alignment horizontal="center"/>
    </xf>
    <xf numFmtId="4" fontId="86" fillId="0" borderId="2" xfId="0" applyNumberFormat="1" applyFont="1" applyBorder="1" applyAlignment="1">
      <alignment horizontal="center" vertical="center" wrapText="1"/>
    </xf>
    <xf numFmtId="0" fontId="68" fillId="2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/>
    </xf>
    <xf numFmtId="0" fontId="68" fillId="2" borderId="2" xfId="0" applyFont="1" applyFill="1" applyBorder="1" applyAlignment="1">
      <alignment horizontal="left" vertical="center" wrapText="1"/>
    </xf>
    <xf numFmtId="0" fontId="67" fillId="2" borderId="7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7" fillId="2" borderId="1" xfId="0" applyFont="1" applyFill="1" applyBorder="1" applyAlignment="1">
      <alignment horizontal="center" vertical="center" wrapText="1"/>
    </xf>
    <xf numFmtId="0" fontId="67" fillId="2" borderId="6" xfId="0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/>
    </xf>
    <xf numFmtId="0" fontId="67" fillId="2" borderId="9" xfId="0" applyFont="1" applyFill="1" applyBorder="1" applyAlignment="1">
      <alignment horizontal="center"/>
    </xf>
    <xf numFmtId="0" fontId="67" fillId="2" borderId="8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/>
    </xf>
    <xf numFmtId="0" fontId="106" fillId="2" borderId="2" xfId="0" applyFont="1" applyFill="1" applyBorder="1" applyAlignment="1">
      <alignment horizontal="center" vertical="center" wrapText="1"/>
    </xf>
    <xf numFmtId="0" fontId="108" fillId="2" borderId="2" xfId="0" applyFont="1" applyFill="1" applyBorder="1" applyAlignment="1">
      <alignment horizontal="center" vertical="center" wrapText="1"/>
    </xf>
    <xf numFmtId="0" fontId="107" fillId="2" borderId="2" xfId="0" applyFont="1" applyFill="1" applyBorder="1" applyAlignment="1">
      <alignment horizontal="center"/>
    </xf>
    <xf numFmtId="0" fontId="1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18" fillId="0" borderId="0" xfId="0" applyFont="1" applyBorder="1" applyAlignment="1">
      <alignment horizontal="center" vertical="center" wrapText="1"/>
    </xf>
    <xf numFmtId="0" fontId="119" fillId="0" borderId="0" xfId="0" applyFont="1" applyAlignment="1">
      <alignment wrapText="1"/>
    </xf>
    <xf numFmtId="9" fontId="119" fillId="0" borderId="0" xfId="3" applyFont="1" applyFill="1" applyBorder="1" applyAlignment="1">
      <alignment horizontal="left" vertical="center" wrapText="1"/>
    </xf>
    <xf numFmtId="9" fontId="124" fillId="0" borderId="0" xfId="3" applyFont="1" applyBorder="1" applyAlignment="1"/>
    <xf numFmtId="0" fontId="67" fillId="6" borderId="23" xfId="0" applyFont="1" applyFill="1" applyBorder="1" applyAlignment="1">
      <alignment horizontal="center" vertical="center" wrapText="1"/>
    </xf>
    <xf numFmtId="0" fontId="67" fillId="6" borderId="26" xfId="0" applyFont="1" applyFill="1" applyBorder="1" applyAlignment="1">
      <alignment horizontal="center" vertical="center" wrapText="1"/>
    </xf>
    <xf numFmtId="169" fontId="44" fillId="6" borderId="27" xfId="8" applyFont="1" applyFill="1" applyBorder="1" applyAlignment="1">
      <alignment horizontal="center"/>
    </xf>
    <xf numFmtId="0" fontId="119" fillId="0" borderId="0" xfId="0" applyFont="1" applyFill="1" applyBorder="1" applyAlignment="1">
      <alignment horizontal="left" vertical="center" wrapText="1"/>
    </xf>
    <xf numFmtId="0" fontId="124" fillId="0" borderId="0" xfId="0" applyFont="1" applyBorder="1" applyAlignment="1">
      <alignment horizontal="left" vertical="center" wrapText="1"/>
    </xf>
    <xf numFmtId="0" fontId="119" fillId="0" borderId="0" xfId="0" applyFont="1" applyFill="1" applyBorder="1" applyAlignment="1">
      <alignment horizontal="left" vertical="center"/>
    </xf>
    <xf numFmtId="0" fontId="69" fillId="6" borderId="21" xfId="0" applyFont="1" applyFill="1" applyBorder="1" applyAlignment="1">
      <alignment horizontal="center" vertical="center" wrapText="1"/>
    </xf>
    <xf numFmtId="0" fontId="69" fillId="6" borderId="24" xfId="0" applyFont="1" applyFill="1" applyBorder="1" applyAlignment="1">
      <alignment horizontal="center" vertical="center" wrapText="1"/>
    </xf>
    <xf numFmtId="0" fontId="68" fillId="6" borderId="22" xfId="0" applyFont="1" applyFill="1" applyBorder="1" applyAlignment="1">
      <alignment horizontal="center" vertical="center" wrapText="1"/>
    </xf>
    <xf numFmtId="0" fontId="68" fillId="6" borderId="25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 vertical="center" wrapText="1"/>
    </xf>
    <xf numFmtId="0" fontId="83" fillId="2" borderId="2" xfId="0" applyFont="1" applyFill="1" applyBorder="1" applyAlignment="1">
      <alignment horizontal="center" wrapText="1"/>
    </xf>
    <xf numFmtId="0" fontId="59" fillId="2" borderId="1" xfId="0" applyFont="1" applyFill="1" applyBorder="1" applyAlignment="1">
      <alignment horizontal="center" vertical="center" wrapText="1"/>
    </xf>
    <xf numFmtId="0" fontId="59" fillId="2" borderId="6" xfId="0" applyFont="1" applyFill="1" applyBorder="1" applyAlignment="1">
      <alignment horizontal="center" vertical="center" wrapText="1"/>
    </xf>
    <xf numFmtId="0" fontId="130" fillId="0" borderId="0" xfId="0" applyFont="1" applyAlignment="1">
      <alignment horizontal="center" wrapText="1"/>
    </xf>
    <xf numFmtId="0" fontId="131" fillId="0" borderId="0" xfId="0" applyFont="1" applyAlignment="1">
      <alignment horizontal="center" vertical="center" wrapText="1"/>
    </xf>
    <xf numFmtId="0" fontId="131" fillId="0" borderId="0" xfId="0" applyFont="1" applyAlignment="1">
      <alignment horizontal="center" wrapText="1"/>
    </xf>
    <xf numFmtId="0" fontId="132" fillId="0" borderId="0" xfId="0" applyFont="1" applyAlignment="1">
      <alignment horizontal="left" wrapText="1"/>
    </xf>
    <xf numFmtId="0" fontId="132" fillId="0" borderId="0" xfId="0" applyFont="1" applyAlignment="1">
      <alignment horizontal="left"/>
    </xf>
    <xf numFmtId="0" fontId="34" fillId="2" borderId="1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83" fillId="6" borderId="2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/>
    </xf>
    <xf numFmtId="0" fontId="141" fillId="0" borderId="0" xfId="0" applyFont="1" applyAlignment="1">
      <alignment horizontal="center" vertical="center"/>
    </xf>
    <xf numFmtId="0" fontId="130" fillId="0" borderId="0" xfId="0" applyFont="1" applyAlignment="1">
      <alignment horizontal="center"/>
    </xf>
    <xf numFmtId="0" fontId="131" fillId="0" borderId="0" xfId="0" applyFont="1" applyAlignment="1">
      <alignment horizontal="center" vertical="center"/>
    </xf>
    <xf numFmtId="0" fontId="118" fillId="0" borderId="0" xfId="0" applyFont="1" applyAlignment="1">
      <alignment horizontal="center" vertical="top"/>
    </xf>
    <xf numFmtId="0" fontId="32" fillId="6" borderId="1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left" vertical="center" wrapText="1"/>
    </xf>
    <xf numFmtId="0" fontId="32" fillId="6" borderId="6" xfId="0" applyFont="1" applyFill="1" applyBorder="1" applyAlignment="1">
      <alignment horizontal="left" vertical="center" wrapText="1"/>
    </xf>
    <xf numFmtId="0" fontId="76" fillId="6" borderId="22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/>
    </xf>
    <xf numFmtId="0" fontId="18" fillId="6" borderId="32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wrapText="1"/>
    </xf>
    <xf numFmtId="0" fontId="44" fillId="0" borderId="16" xfId="0" applyFont="1" applyFill="1" applyBorder="1" applyAlignment="1">
      <alignment horizontal="center" wrapText="1"/>
    </xf>
    <xf numFmtId="0" fontId="85" fillId="6" borderId="28" xfId="0" applyFont="1" applyFill="1" applyBorder="1" applyAlignment="1">
      <alignment horizontal="center" vertical="center" wrapText="1"/>
    </xf>
    <xf numFmtId="0" fontId="85" fillId="6" borderId="31" xfId="0" applyFont="1" applyFill="1" applyBorder="1" applyAlignment="1">
      <alignment horizontal="center" vertical="center" wrapText="1"/>
    </xf>
    <xf numFmtId="0" fontId="85" fillId="6" borderId="29" xfId="0" applyFont="1" applyFill="1" applyBorder="1" applyAlignment="1">
      <alignment horizontal="center" vertical="center" wrapText="1"/>
    </xf>
    <xf numFmtId="0" fontId="85" fillId="6" borderId="6" xfId="0" applyFont="1" applyFill="1" applyBorder="1" applyAlignment="1">
      <alignment horizontal="center" vertical="center" wrapText="1"/>
    </xf>
    <xf numFmtId="0" fontId="76" fillId="6" borderId="22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 vertical="center" wrapText="1"/>
    </xf>
    <xf numFmtId="0" fontId="131" fillId="4" borderId="0" xfId="0" applyFont="1" applyFill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/>
    </xf>
    <xf numFmtId="0" fontId="48" fillId="6" borderId="9" xfId="0" applyFont="1" applyFill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150" fillId="0" borderId="0" xfId="0" applyFont="1" applyBorder="1" applyAlignment="1">
      <alignment horizontal="center"/>
    </xf>
    <xf numFmtId="0" fontId="151" fillId="0" borderId="0" xfId="0" applyFont="1" applyBorder="1" applyAlignment="1">
      <alignment horizontal="center" vertical="center"/>
    </xf>
    <xf numFmtId="0" fontId="151" fillId="0" borderId="0" xfId="0" applyFont="1" applyBorder="1" applyAlignment="1">
      <alignment horizontal="center"/>
    </xf>
    <xf numFmtId="0" fontId="48" fillId="6" borderId="7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8" fillId="6" borderId="8" xfId="0" applyFont="1" applyFill="1" applyBorder="1" applyAlignment="1">
      <alignment horizontal="center"/>
    </xf>
    <xf numFmtId="0" fontId="75" fillId="2" borderId="3" xfId="0" applyFont="1" applyFill="1" applyBorder="1" applyAlignment="1">
      <alignment horizontal="center" vertical="center" wrapText="1"/>
    </xf>
    <xf numFmtId="0" fontId="75" fillId="2" borderId="4" xfId="0" applyFont="1" applyFill="1" applyBorder="1" applyAlignment="1">
      <alignment horizontal="center" vertical="center" wrapText="1"/>
    </xf>
    <xf numFmtId="0" fontId="75" fillId="2" borderId="5" xfId="0" applyFont="1" applyFill="1" applyBorder="1" applyAlignment="1">
      <alignment horizontal="center" vertical="center" wrapText="1"/>
    </xf>
    <xf numFmtId="0" fontId="76" fillId="2" borderId="1" xfId="0" applyFont="1" applyFill="1" applyBorder="1" applyAlignment="1">
      <alignment horizontal="center" vertical="center" wrapText="1"/>
    </xf>
    <xf numFmtId="0" fontId="76" fillId="2" borderId="6" xfId="0" applyFont="1" applyFill="1" applyBorder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0" fontId="75" fillId="2" borderId="6" xfId="0" applyFont="1" applyFill="1" applyBorder="1" applyAlignment="1">
      <alignment horizontal="center" vertical="center" wrapText="1"/>
    </xf>
    <xf numFmtId="43" fontId="54" fillId="0" borderId="0" xfId="4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30" fillId="4" borderId="0" xfId="0" applyFont="1" applyFill="1" applyAlignment="1">
      <alignment horizontal="center"/>
    </xf>
  </cellXfs>
  <cellStyles count="9">
    <cellStyle name="Millares" xfId="1" builtinId="3"/>
    <cellStyle name="Millares 2" xfId="4"/>
    <cellStyle name="Millares 2 2" xfId="5"/>
    <cellStyle name="Millares 2 3" xfId="7"/>
    <cellStyle name="Millares 3" xfId="8"/>
    <cellStyle name="Moneda" xfId="2" builtinId="4"/>
    <cellStyle name="Moneda 2" xf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539751</xdr:colOff>
      <xdr:row>62</xdr:row>
      <xdr:rowOff>193675</xdr:rowOff>
    </xdr:from>
    <xdr:to>
      <xdr:col>2</xdr:col>
      <xdr:colOff>571501</xdr:colOff>
      <xdr:row>69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005139" y="32008762"/>
          <a:ext cx="1282700" cy="1317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390525</xdr:colOff>
      <xdr:row>63</xdr:row>
      <xdr:rowOff>47625</xdr:rowOff>
    </xdr:from>
    <xdr:to>
      <xdr:col>0</xdr:col>
      <xdr:colOff>2609850</xdr:colOff>
      <xdr:row>69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089725"/>
          <a:ext cx="2219325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740048</xdr:colOff>
      <xdr:row>0</xdr:row>
      <xdr:rowOff>19050</xdr:rowOff>
    </xdr:from>
    <xdr:to>
      <xdr:col>5</xdr:col>
      <xdr:colOff>23722</xdr:colOff>
      <xdr:row>3</xdr:row>
      <xdr:rowOff>85725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r="12500" b="26100"/>
        <a:stretch/>
      </xdr:blipFill>
      <xdr:spPr>
        <a:xfrm>
          <a:off x="5702573" y="19050"/>
          <a:ext cx="655274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863602</xdr:colOff>
      <xdr:row>19</xdr:row>
      <xdr:rowOff>3179</xdr:rowOff>
    </xdr:from>
    <xdr:to>
      <xdr:col>2</xdr:col>
      <xdr:colOff>762002</xdr:colOff>
      <xdr:row>19</xdr:row>
      <xdr:rowOff>1371604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919414" y="6281742"/>
          <a:ext cx="1368425" cy="146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295275</xdr:colOff>
      <xdr:row>19</xdr:row>
      <xdr:rowOff>85725</xdr:rowOff>
    </xdr:from>
    <xdr:to>
      <xdr:col>0</xdr:col>
      <xdr:colOff>2631955</xdr:colOff>
      <xdr:row>19</xdr:row>
      <xdr:rowOff>1514475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410325"/>
          <a:ext cx="2333625" cy="142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422874</xdr:colOff>
      <xdr:row>1</xdr:row>
      <xdr:rowOff>14377</xdr:rowOff>
    </xdr:from>
    <xdr:to>
      <xdr:col>3</xdr:col>
      <xdr:colOff>218356</xdr:colOff>
      <xdr:row>4</xdr:row>
      <xdr:rowOff>44928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r="12500" b="26100"/>
        <a:stretch/>
      </xdr:blipFill>
      <xdr:spPr>
        <a:xfrm>
          <a:off x="5329148" y="50320"/>
          <a:ext cx="595222" cy="6056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282575</xdr:colOff>
      <xdr:row>25</xdr:row>
      <xdr:rowOff>288925</xdr:rowOff>
    </xdr:from>
    <xdr:to>
      <xdr:col>5</xdr:col>
      <xdr:colOff>104775</xdr:colOff>
      <xdr:row>27</xdr:row>
      <xdr:rowOff>800100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305175" y="12744450"/>
          <a:ext cx="1368425" cy="1336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733426</xdr:colOff>
      <xdr:row>25</xdr:row>
      <xdr:rowOff>333375</xdr:rowOff>
    </xdr:from>
    <xdr:to>
      <xdr:col>1</xdr:col>
      <xdr:colOff>180976</xdr:colOff>
      <xdr:row>27</xdr:row>
      <xdr:rowOff>828675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12773025"/>
          <a:ext cx="2152650" cy="1352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923925</xdr:colOff>
      <xdr:row>0</xdr:row>
      <xdr:rowOff>0</xdr:rowOff>
    </xdr:from>
    <xdr:to>
      <xdr:col>5</xdr:col>
      <xdr:colOff>95251</xdr:colOff>
      <xdr:row>4</xdr:row>
      <xdr:rowOff>123825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r="12500" b="26100"/>
        <a:stretch/>
      </xdr:blipFill>
      <xdr:spPr>
        <a:xfrm>
          <a:off x="5105400" y="0"/>
          <a:ext cx="685801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95</xdr:row>
      <xdr:rowOff>76200</xdr:rowOff>
    </xdr:from>
    <xdr:to>
      <xdr:col>1</xdr:col>
      <xdr:colOff>762001</xdr:colOff>
      <xdr:row>102</xdr:row>
      <xdr:rowOff>76200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62645925"/>
          <a:ext cx="2305050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796926</xdr:colOff>
      <xdr:row>95</xdr:row>
      <xdr:rowOff>107950</xdr:rowOff>
    </xdr:from>
    <xdr:to>
      <xdr:col>2</xdr:col>
      <xdr:colOff>666751</xdr:colOff>
      <xdr:row>102</xdr:row>
      <xdr:rowOff>66675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976563" y="62574488"/>
          <a:ext cx="1292225" cy="149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66674</xdr:colOff>
      <xdr:row>0</xdr:row>
      <xdr:rowOff>47626</xdr:rowOff>
    </xdr:from>
    <xdr:to>
      <xdr:col>7</xdr:col>
      <xdr:colOff>190500</xdr:colOff>
      <xdr:row>4</xdr:row>
      <xdr:rowOff>47626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r="12500" b="26100"/>
        <a:stretch/>
      </xdr:blipFill>
      <xdr:spPr>
        <a:xfrm>
          <a:off x="5219699" y="47626"/>
          <a:ext cx="685801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2POA%202018%20Departamento%20Milit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14%20POA%202018%20-%20Departamento%20de%20Depor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15%20POA%202018%20%20Protocolo%20revisad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Users\andres_herrera\Desktop\POA%202018-REV%2025-07\POA%20DPTO%20AGRICOLA%20201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12\1.20%20POA%20TRABAJO%20INFANTIL%20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13\1.23%20POA%202018%20Igualdad%20y%20Oportunida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1%20POA%20juridica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3%20POA%20OAI%20Y%20DEPENDENCIAS%20A&#209;O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4%20POA%20comunicacione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6%20POA%202018%20DP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7%20POA%202018%20%20Relaciones%20Internacion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10%20POA%202018%20CORRESPONDENC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11%20POA%202018%20Departamento%20de%20Revision%20de%20Edificacion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PLANIFICACION\Estephany%20Florian\POA%202018%20CON%20Y%20SIN%20TRABAJAR\POA%202018%20trabajado\PROGRAMA%2001\1.13%20POA%202018%20ARCH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8"/>
      <sheetName val="Sub-Cuentas"/>
      <sheetName val="Hoja1"/>
    </sheetNames>
    <sheetDataSet>
      <sheetData sheetId="0"/>
      <sheetData sheetId="1">
        <row r="18">
          <cell r="E18">
            <v>63172.800000000003</v>
          </cell>
        </row>
        <row r="28">
          <cell r="E28">
            <v>22193</v>
          </cell>
        </row>
        <row r="40">
          <cell r="E40">
            <v>343850</v>
          </cell>
        </row>
        <row r="58">
          <cell r="E58">
            <v>216820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8"/>
      <sheetName val="Sub-Cuentas"/>
      <sheetName val="Hoja1"/>
      <sheetName val="Hoja2"/>
    </sheetNames>
    <sheetDataSet>
      <sheetData sheetId="0" refreshError="1"/>
      <sheetData sheetId="1">
        <row r="19">
          <cell r="E19">
            <v>11000</v>
          </cell>
        </row>
        <row r="29">
          <cell r="E29">
            <v>7630</v>
          </cell>
        </row>
        <row r="37">
          <cell r="E37">
            <v>14300</v>
          </cell>
        </row>
        <row r="54">
          <cell r="E54">
            <v>120000</v>
          </cell>
        </row>
        <row r="62">
          <cell r="E62">
            <v>34000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6"/>
      <sheetName val="Hoja3"/>
      <sheetName val="Hoja1"/>
    </sheetNames>
    <sheetDataSet>
      <sheetData sheetId="0" refreshError="1"/>
      <sheetData sheetId="1">
        <row r="19">
          <cell r="E19">
            <v>0</v>
          </cell>
        </row>
        <row r="29">
          <cell r="E29">
            <v>341650</v>
          </cell>
        </row>
        <row r="39">
          <cell r="E39">
            <v>117680</v>
          </cell>
        </row>
        <row r="49">
          <cell r="E49">
            <v>31000</v>
          </cell>
        </row>
        <row r="59">
          <cell r="E59">
            <v>72850</v>
          </cell>
        </row>
        <row r="70">
          <cell r="E70">
            <v>84900</v>
          </cell>
        </row>
        <row r="81">
          <cell r="E81">
            <v>126855</v>
          </cell>
        </row>
        <row r="113">
          <cell r="E113">
            <v>0</v>
          </cell>
        </row>
        <row r="123">
          <cell r="E123">
            <v>0</v>
          </cell>
        </row>
        <row r="134">
          <cell r="E134">
            <v>0</v>
          </cell>
        </row>
        <row r="145">
          <cell r="E145">
            <v>111030</v>
          </cell>
        </row>
        <row r="166">
          <cell r="E166">
            <v>175000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5"/>
      <sheetName val="detalles de partidas"/>
      <sheetName val="Sub-Cuentas"/>
      <sheetName val="Hoja2"/>
    </sheetNames>
    <sheetDataSet>
      <sheetData sheetId="0"/>
      <sheetData sheetId="1">
        <row r="26">
          <cell r="E26">
            <v>78.600000000000009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 12"/>
      <sheetName val="MATRIZ corregida 2018"/>
      <sheetName val="Pres. 2018"/>
      <sheetName val="2016"/>
      <sheetName val="Objetales"/>
      <sheetName val="Hoja3"/>
      <sheetName val="Hoja2"/>
    </sheetNames>
    <sheetDataSet>
      <sheetData sheetId="0" refreshError="1"/>
      <sheetData sheetId="1" refreshError="1"/>
      <sheetData sheetId="2">
        <row r="20">
          <cell r="E20">
            <v>56463.839999999997</v>
          </cell>
        </row>
        <row r="29">
          <cell r="E29">
            <v>43353.84</v>
          </cell>
        </row>
        <row r="37">
          <cell r="E37">
            <v>0</v>
          </cell>
        </row>
        <row r="47">
          <cell r="E47">
            <v>0</v>
          </cell>
        </row>
        <row r="55">
          <cell r="E55">
            <v>0</v>
          </cell>
        </row>
        <row r="64">
          <cell r="E64">
            <v>0</v>
          </cell>
        </row>
        <row r="74">
          <cell r="E74">
            <v>4750</v>
          </cell>
        </row>
        <row r="86">
          <cell r="E86">
            <v>7500</v>
          </cell>
        </row>
        <row r="95">
          <cell r="E95">
            <v>1200</v>
          </cell>
        </row>
        <row r="106">
          <cell r="E106">
            <v>342500</v>
          </cell>
        </row>
        <row r="116">
          <cell r="E116">
            <v>22243.84</v>
          </cell>
        </row>
        <row r="126">
          <cell r="E126">
            <v>0</v>
          </cell>
        </row>
        <row r="140">
          <cell r="E140">
            <v>177503.84</v>
          </cell>
        </row>
        <row r="150">
          <cell r="E150">
            <v>95380</v>
          </cell>
        </row>
        <row r="174">
          <cell r="E174">
            <v>295840</v>
          </cell>
        </row>
        <row r="184">
          <cell r="E184">
            <v>0</v>
          </cell>
        </row>
        <row r="196">
          <cell r="E196">
            <v>0</v>
          </cell>
        </row>
        <row r="203">
          <cell r="E203">
            <v>65280</v>
          </cell>
        </row>
        <row r="215">
          <cell r="E215">
            <v>0</v>
          </cell>
        </row>
        <row r="235">
          <cell r="E235">
            <v>0</v>
          </cell>
        </row>
        <row r="246">
          <cell r="E246">
            <v>141900</v>
          </cell>
        </row>
        <row r="256">
          <cell r="E256">
            <v>0</v>
          </cell>
        </row>
        <row r="268">
          <cell r="E268">
            <v>0</v>
          </cell>
        </row>
        <row r="278">
          <cell r="E278">
            <v>35353.839999999997</v>
          </cell>
        </row>
        <row r="289">
          <cell r="E289">
            <v>0</v>
          </cell>
        </row>
        <row r="298">
          <cell r="E298">
            <v>0</v>
          </cell>
        </row>
        <row r="307">
          <cell r="E307">
            <v>0</v>
          </cell>
        </row>
        <row r="316">
          <cell r="E316">
            <v>0</v>
          </cell>
        </row>
        <row r="327">
          <cell r="E327">
            <v>0</v>
          </cell>
        </row>
        <row r="337">
          <cell r="E337">
            <v>3000</v>
          </cell>
        </row>
        <row r="351">
          <cell r="E351">
            <v>0</v>
          </cell>
        </row>
        <row r="362">
          <cell r="E362">
            <v>30000</v>
          </cell>
        </row>
        <row r="371">
          <cell r="E371">
            <v>0</v>
          </cell>
        </row>
        <row r="390">
          <cell r="E390">
            <v>0</v>
          </cell>
        </row>
        <row r="399">
          <cell r="E399">
            <v>0</v>
          </cell>
        </row>
        <row r="408">
          <cell r="E408">
            <v>0</v>
          </cell>
        </row>
        <row r="418">
          <cell r="E418">
            <v>0</v>
          </cell>
        </row>
        <row r="428">
          <cell r="E428">
            <v>0</v>
          </cell>
        </row>
        <row r="437">
          <cell r="E437">
            <v>0</v>
          </cell>
        </row>
        <row r="446">
          <cell r="E446">
            <v>0</v>
          </cell>
        </row>
        <row r="456">
          <cell r="E456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8 Prog. 13"/>
      <sheetName val="Insumos"/>
      <sheetName val="Presupuesto 2018"/>
      <sheetName val="Sub-Cuentas"/>
    </sheetNames>
    <sheetDataSet>
      <sheetData sheetId="0"/>
      <sheetData sheetId="1">
        <row r="15">
          <cell r="F15">
            <v>328000</v>
          </cell>
        </row>
        <row r="25">
          <cell r="F25">
            <v>121400</v>
          </cell>
        </row>
        <row r="327">
          <cell r="F327">
            <v>137860</v>
          </cell>
        </row>
        <row r="337">
          <cell r="F337">
            <v>137800</v>
          </cell>
        </row>
        <row r="348">
          <cell r="F348">
            <v>137800</v>
          </cell>
        </row>
        <row r="358">
          <cell r="F358">
            <v>137800</v>
          </cell>
        </row>
      </sheetData>
      <sheetData sheetId="2">
        <row r="37">
          <cell r="E37">
            <v>180000</v>
          </cell>
        </row>
        <row r="60">
          <cell r="E60">
            <v>328000</v>
          </cell>
        </row>
        <row r="69">
          <cell r="E69">
            <v>121400</v>
          </cell>
        </row>
        <row r="106">
          <cell r="E106">
            <v>40870</v>
          </cell>
        </row>
        <row r="115">
          <cell r="E115">
            <v>70075</v>
          </cell>
        </row>
        <row r="125">
          <cell r="E125">
            <v>51620</v>
          </cell>
        </row>
        <row r="135">
          <cell r="E135">
            <v>103350</v>
          </cell>
        </row>
        <row r="145">
          <cell r="E145">
            <v>49295</v>
          </cell>
        </row>
        <row r="165">
          <cell r="E165">
            <v>132050</v>
          </cell>
        </row>
        <row r="175">
          <cell r="E175">
            <v>3575</v>
          </cell>
        </row>
        <row r="184">
          <cell r="E184">
            <v>23850</v>
          </cell>
        </row>
        <row r="194">
          <cell r="E194">
            <v>41600</v>
          </cell>
        </row>
        <row r="204">
          <cell r="E204">
            <v>7450</v>
          </cell>
        </row>
        <row r="225">
          <cell r="E225">
            <v>20800</v>
          </cell>
        </row>
        <row r="234">
          <cell r="E234">
            <v>48850</v>
          </cell>
        </row>
        <row r="253">
          <cell r="E253">
            <v>20800</v>
          </cell>
        </row>
        <row r="262">
          <cell r="E262">
            <v>111350</v>
          </cell>
        </row>
        <row r="271">
          <cell r="E271">
            <v>18865</v>
          </cell>
        </row>
        <row r="282">
          <cell r="E282">
            <v>84000</v>
          </cell>
        </row>
        <row r="292">
          <cell r="E292">
            <v>400000</v>
          </cell>
        </row>
        <row r="301">
          <cell r="E301">
            <v>150000</v>
          </cell>
        </row>
        <row r="314">
          <cell r="E314">
            <v>64875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8"/>
      <sheetName val="Detalle de Insumos"/>
      <sheetName val="Sub-Cuentas"/>
    </sheetNames>
    <sheetDataSet>
      <sheetData sheetId="0"/>
      <sheetData sheetId="1">
        <row r="22">
          <cell r="E22">
            <v>8373.7199999999993</v>
          </cell>
        </row>
        <row r="33">
          <cell r="E33">
            <v>4069.3199999999997</v>
          </cell>
        </row>
        <row r="45">
          <cell r="E45">
            <v>21223.02</v>
          </cell>
        </row>
        <row r="57">
          <cell r="E57">
            <v>6336</v>
          </cell>
        </row>
        <row r="69">
          <cell r="E69">
            <v>157313.63</v>
          </cell>
        </row>
        <row r="84">
          <cell r="E84">
            <v>7146.54</v>
          </cell>
        </row>
        <row r="126">
          <cell r="E126">
            <v>153.4</v>
          </cell>
        </row>
        <row r="144">
          <cell r="E144">
            <v>19804.400000000001</v>
          </cell>
        </row>
        <row r="181">
          <cell r="E181">
            <v>6300.4</v>
          </cell>
        </row>
        <row r="191">
          <cell r="E191">
            <v>11378.199999999999</v>
          </cell>
        </row>
        <row r="204">
          <cell r="E204">
            <v>7116.5399999999991</v>
          </cell>
        </row>
        <row r="216">
          <cell r="E216">
            <v>76109.959999999992</v>
          </cell>
        </row>
        <row r="235">
          <cell r="E235">
            <v>623729.93999999994</v>
          </cell>
        </row>
        <row r="256">
          <cell r="E256">
            <v>30306.799999999999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8"/>
      <sheetName val="Presupuesto 2018"/>
      <sheetName val="Sub-Cuentas"/>
      <sheetName val="Hoja2"/>
    </sheetNames>
    <sheetDataSet>
      <sheetData sheetId="0" refreshError="1"/>
      <sheetData sheetId="1">
        <row r="18">
          <cell r="E18">
            <v>0</v>
          </cell>
        </row>
        <row r="130">
          <cell r="E130">
            <v>104949.91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Actividades"/>
      <sheetName val="Objetales"/>
    </sheetNames>
    <sheetDataSet>
      <sheetData sheetId="0"/>
      <sheetData sheetId="1">
        <row r="13">
          <cell r="D13">
            <v>0</v>
          </cell>
        </row>
        <row r="20">
          <cell r="D20">
            <v>0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 01 POA 2018 DPD."/>
      <sheetName val="Hoja1"/>
      <sheetName val="Presupuesto"/>
      <sheetName val="Hoja3"/>
      <sheetName val="Hoja4"/>
    </sheetNames>
    <sheetDataSet>
      <sheetData sheetId="0" refreshError="1"/>
      <sheetData sheetId="1" refreshError="1"/>
      <sheetData sheetId="2">
        <row r="37">
          <cell r="E37">
            <v>180000</v>
          </cell>
        </row>
        <row r="58">
          <cell r="E58">
            <v>121400</v>
          </cell>
        </row>
        <row r="83">
          <cell r="E83">
            <v>150000</v>
          </cell>
        </row>
        <row r="94">
          <cell r="E94">
            <v>40870</v>
          </cell>
        </row>
        <row r="103">
          <cell r="E103">
            <v>70075</v>
          </cell>
        </row>
        <row r="113">
          <cell r="E113">
            <v>51620</v>
          </cell>
        </row>
        <row r="133">
          <cell r="E133">
            <v>26000</v>
          </cell>
        </row>
        <row r="153">
          <cell r="E153">
            <v>68750</v>
          </cell>
        </row>
        <row r="163">
          <cell r="E163">
            <v>3575</v>
          </cell>
        </row>
        <row r="172">
          <cell r="E172">
            <v>23550</v>
          </cell>
        </row>
        <row r="182">
          <cell r="E182">
            <v>21000</v>
          </cell>
        </row>
        <row r="192">
          <cell r="E192">
            <v>46200</v>
          </cell>
        </row>
        <row r="201">
          <cell r="E201">
            <v>277900</v>
          </cell>
        </row>
        <row r="213">
          <cell r="E213">
            <v>20500</v>
          </cell>
        </row>
        <row r="222">
          <cell r="E222">
            <v>7250</v>
          </cell>
        </row>
        <row r="231">
          <cell r="E231">
            <v>226000</v>
          </cell>
        </row>
        <row r="241">
          <cell r="E241">
            <v>20800</v>
          </cell>
        </row>
        <row r="250">
          <cell r="E250">
            <v>7250</v>
          </cell>
        </row>
        <row r="259">
          <cell r="E259">
            <v>12500</v>
          </cell>
        </row>
        <row r="270">
          <cell r="E270">
            <v>84000</v>
          </cell>
        </row>
        <row r="302">
          <cell r="E302">
            <v>64875</v>
          </cell>
        </row>
        <row r="307">
          <cell r="E307">
            <v>8800</v>
          </cell>
        </row>
        <row r="311">
          <cell r="E311">
            <v>161860</v>
          </cell>
        </row>
        <row r="320">
          <cell r="E320">
            <v>53760</v>
          </cell>
        </row>
        <row r="330">
          <cell r="E330">
            <v>57610</v>
          </cell>
        </row>
        <row r="335">
          <cell r="E335" t="str">
            <v>Monto</v>
          </cell>
        </row>
        <row r="352">
          <cell r="E352">
            <v>161860</v>
          </cell>
        </row>
        <row r="361">
          <cell r="E361">
            <v>86860</v>
          </cell>
        </row>
        <row r="371">
          <cell r="E371">
            <v>75000</v>
          </cell>
        </row>
        <row r="431">
          <cell r="E431">
            <v>56850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Hoja4"/>
      <sheetName val="presupuesto 2018"/>
      <sheetName val="Sub-Cuentas"/>
      <sheetName val="Hoja1"/>
      <sheetName val="Hoja2"/>
      <sheetName val="Hoja3"/>
    </sheetNames>
    <sheetDataSet>
      <sheetData sheetId="0" refreshError="1"/>
      <sheetData sheetId="1" refreshError="1"/>
      <sheetData sheetId="2">
        <row r="18">
          <cell r="E18">
            <v>105612</v>
          </cell>
        </row>
        <row r="28">
          <cell r="E28">
            <v>0</v>
          </cell>
        </row>
        <row r="38">
          <cell r="E38">
            <v>6391360.2999999998</v>
          </cell>
        </row>
        <row r="48">
          <cell r="E48">
            <v>9730032.6999999993</v>
          </cell>
        </row>
        <row r="58">
          <cell r="E58">
            <v>0</v>
          </cell>
        </row>
        <row r="68">
          <cell r="E68">
            <v>0</v>
          </cell>
        </row>
        <row r="80">
          <cell r="E80">
            <v>0</v>
          </cell>
        </row>
        <row r="90">
          <cell r="E90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resupuesto 2018"/>
      <sheetName val="Sub-Cuentas"/>
      <sheetName val="insumos y materiales"/>
    </sheetNames>
    <sheetDataSet>
      <sheetData sheetId="0" refreshError="1"/>
      <sheetData sheetId="1">
        <row r="19">
          <cell r="E19">
            <v>0</v>
          </cell>
        </row>
        <row r="29">
          <cell r="E29">
            <v>576300.00000000012</v>
          </cell>
        </row>
        <row r="39">
          <cell r="E39">
            <v>88700</v>
          </cell>
        </row>
        <row r="49">
          <cell r="E49">
            <v>35000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8"/>
      <sheetName val="Sub-Cuentas"/>
      <sheetName val="Detalles de partidas"/>
      <sheetName val="Hoja1"/>
    </sheetNames>
    <sheetDataSet>
      <sheetData sheetId="0" refreshError="1"/>
      <sheetData sheetId="1">
        <row r="31">
          <cell r="E31">
            <v>120000</v>
          </cell>
        </row>
        <row r="43">
          <cell r="E43">
            <v>29932</v>
          </cell>
        </row>
        <row r="53">
          <cell r="E53">
            <v>120000</v>
          </cell>
        </row>
        <row r="93">
          <cell r="E9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01"/>
      <sheetName val="Presupuesto 2018"/>
      <sheetName val="INSUMOS"/>
    </sheetNames>
    <sheetDataSet>
      <sheetData sheetId="0" refreshError="1"/>
      <sheetData sheetId="1">
        <row r="33">
          <cell r="E33">
            <v>0</v>
          </cell>
        </row>
        <row r="41">
          <cell r="E41">
            <v>0</v>
          </cell>
        </row>
        <row r="50">
          <cell r="E50">
            <v>0</v>
          </cell>
        </row>
        <row r="61">
          <cell r="E61">
            <v>0</v>
          </cell>
        </row>
        <row r="75">
          <cell r="E75">
            <v>0</v>
          </cell>
        </row>
        <row r="89">
          <cell r="E89">
            <v>0</v>
          </cell>
        </row>
        <row r="101">
          <cell r="E101">
            <v>0</v>
          </cell>
        </row>
        <row r="109">
          <cell r="E109">
            <v>0</v>
          </cell>
        </row>
        <row r="120">
          <cell r="E120">
            <v>0</v>
          </cell>
        </row>
        <row r="130">
          <cell r="E13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Y131"/>
  <sheetViews>
    <sheetView showGridLines="0" topLeftCell="A3" zoomScaleNormal="100" zoomScaleSheetLayoutView="100" workbookViewId="0">
      <selection activeCell="B94" sqref="B94"/>
    </sheetView>
  </sheetViews>
  <sheetFormatPr baseColWidth="10" defaultColWidth="11.42578125" defaultRowHeight="15" x14ac:dyDescent="0.25"/>
  <cols>
    <col min="1" max="1" width="29.42578125" customWidth="1"/>
    <col min="2" max="2" width="27.7109375" customWidth="1"/>
    <col min="3" max="3" width="16.85546875" customWidth="1"/>
    <col min="4" max="4" width="3" customWidth="1"/>
    <col min="5" max="5" width="3.85546875" bestFit="1" customWidth="1"/>
    <col min="6" max="6" width="5.28515625" customWidth="1"/>
    <col min="7" max="7" width="3.85546875" bestFit="1" customWidth="1"/>
    <col min="8" max="8" width="3.85546875" customWidth="1"/>
    <col min="9" max="9" width="5.140625" customWidth="1"/>
    <col min="10" max="10" width="3.28515625" bestFit="1" customWidth="1"/>
    <col min="11" max="11" width="3.85546875" customWidth="1"/>
    <col min="12" max="12" width="6.140625" customWidth="1"/>
    <col min="13" max="13" width="3.5703125" bestFit="1" customWidth="1"/>
    <col min="14" max="14" width="3.85546875" bestFit="1" customWidth="1"/>
    <col min="15" max="15" width="5.28515625" customWidth="1"/>
    <col min="16" max="16" width="12.85546875" customWidth="1"/>
    <col min="17" max="17" width="9" customWidth="1"/>
    <col min="18" max="18" width="8.7109375" customWidth="1"/>
    <col min="19" max="19" width="10.42578125" customWidth="1"/>
    <col min="257" max="257" width="29.42578125" customWidth="1"/>
    <col min="258" max="258" width="27.7109375" customWidth="1"/>
    <col min="259" max="259" width="16.85546875" customWidth="1"/>
    <col min="260" max="260" width="3" customWidth="1"/>
    <col min="261" max="261" width="3.85546875" bestFit="1" customWidth="1"/>
    <col min="262" max="262" width="5.28515625" customWidth="1"/>
    <col min="263" max="263" width="3.85546875" bestFit="1" customWidth="1"/>
    <col min="264" max="264" width="3.85546875" customWidth="1"/>
    <col min="265" max="265" width="5.140625" customWidth="1"/>
    <col min="266" max="266" width="3.28515625" bestFit="1" customWidth="1"/>
    <col min="267" max="267" width="3.85546875" customWidth="1"/>
    <col min="268" max="268" width="6.140625" customWidth="1"/>
    <col min="269" max="269" width="3.5703125" bestFit="1" customWidth="1"/>
    <col min="270" max="270" width="3.85546875" bestFit="1" customWidth="1"/>
    <col min="271" max="271" width="5.28515625" customWidth="1"/>
    <col min="272" max="272" width="12.85546875" customWidth="1"/>
    <col min="273" max="273" width="9" customWidth="1"/>
    <col min="274" max="274" width="8.7109375" customWidth="1"/>
    <col min="275" max="275" width="10.42578125" customWidth="1"/>
    <col min="513" max="513" width="29.42578125" customWidth="1"/>
    <col min="514" max="514" width="27.7109375" customWidth="1"/>
    <col min="515" max="515" width="16.85546875" customWidth="1"/>
    <col min="516" max="516" width="3" customWidth="1"/>
    <col min="517" max="517" width="3.85546875" bestFit="1" customWidth="1"/>
    <col min="518" max="518" width="5.28515625" customWidth="1"/>
    <col min="519" max="519" width="3.85546875" bestFit="1" customWidth="1"/>
    <col min="520" max="520" width="3.85546875" customWidth="1"/>
    <col min="521" max="521" width="5.140625" customWidth="1"/>
    <col min="522" max="522" width="3.28515625" bestFit="1" customWidth="1"/>
    <col min="523" max="523" width="3.85546875" customWidth="1"/>
    <col min="524" max="524" width="6.140625" customWidth="1"/>
    <col min="525" max="525" width="3.5703125" bestFit="1" customWidth="1"/>
    <col min="526" max="526" width="3.85546875" bestFit="1" customWidth="1"/>
    <col min="527" max="527" width="5.28515625" customWidth="1"/>
    <col min="528" max="528" width="12.85546875" customWidth="1"/>
    <col min="529" max="529" width="9" customWidth="1"/>
    <col min="530" max="530" width="8.7109375" customWidth="1"/>
    <col min="531" max="531" width="10.42578125" customWidth="1"/>
    <col min="769" max="769" width="29.42578125" customWidth="1"/>
    <col min="770" max="770" width="27.7109375" customWidth="1"/>
    <col min="771" max="771" width="16.85546875" customWidth="1"/>
    <col min="772" max="772" width="3" customWidth="1"/>
    <col min="773" max="773" width="3.85546875" bestFit="1" customWidth="1"/>
    <col min="774" max="774" width="5.28515625" customWidth="1"/>
    <col min="775" max="775" width="3.85546875" bestFit="1" customWidth="1"/>
    <col min="776" max="776" width="3.85546875" customWidth="1"/>
    <col min="777" max="777" width="5.140625" customWidth="1"/>
    <col min="778" max="778" width="3.28515625" bestFit="1" customWidth="1"/>
    <col min="779" max="779" width="3.85546875" customWidth="1"/>
    <col min="780" max="780" width="6.140625" customWidth="1"/>
    <col min="781" max="781" width="3.5703125" bestFit="1" customWidth="1"/>
    <col min="782" max="782" width="3.85546875" bestFit="1" customWidth="1"/>
    <col min="783" max="783" width="5.28515625" customWidth="1"/>
    <col min="784" max="784" width="12.85546875" customWidth="1"/>
    <col min="785" max="785" width="9" customWidth="1"/>
    <col min="786" max="786" width="8.7109375" customWidth="1"/>
    <col min="787" max="787" width="10.42578125" customWidth="1"/>
    <col min="1025" max="1025" width="29.42578125" customWidth="1"/>
    <col min="1026" max="1026" width="27.7109375" customWidth="1"/>
    <col min="1027" max="1027" width="16.85546875" customWidth="1"/>
    <col min="1028" max="1028" width="3" customWidth="1"/>
    <col min="1029" max="1029" width="3.85546875" bestFit="1" customWidth="1"/>
    <col min="1030" max="1030" width="5.28515625" customWidth="1"/>
    <col min="1031" max="1031" width="3.85546875" bestFit="1" customWidth="1"/>
    <col min="1032" max="1032" width="3.85546875" customWidth="1"/>
    <col min="1033" max="1033" width="5.140625" customWidth="1"/>
    <col min="1034" max="1034" width="3.28515625" bestFit="1" customWidth="1"/>
    <col min="1035" max="1035" width="3.85546875" customWidth="1"/>
    <col min="1036" max="1036" width="6.140625" customWidth="1"/>
    <col min="1037" max="1037" width="3.5703125" bestFit="1" customWidth="1"/>
    <col min="1038" max="1038" width="3.85546875" bestFit="1" customWidth="1"/>
    <col min="1039" max="1039" width="5.28515625" customWidth="1"/>
    <col min="1040" max="1040" width="12.85546875" customWidth="1"/>
    <col min="1041" max="1041" width="9" customWidth="1"/>
    <col min="1042" max="1042" width="8.7109375" customWidth="1"/>
    <col min="1043" max="1043" width="10.42578125" customWidth="1"/>
    <col min="1281" max="1281" width="29.42578125" customWidth="1"/>
    <col min="1282" max="1282" width="27.7109375" customWidth="1"/>
    <col min="1283" max="1283" width="16.85546875" customWidth="1"/>
    <col min="1284" max="1284" width="3" customWidth="1"/>
    <col min="1285" max="1285" width="3.85546875" bestFit="1" customWidth="1"/>
    <col min="1286" max="1286" width="5.28515625" customWidth="1"/>
    <col min="1287" max="1287" width="3.85546875" bestFit="1" customWidth="1"/>
    <col min="1288" max="1288" width="3.85546875" customWidth="1"/>
    <col min="1289" max="1289" width="5.140625" customWidth="1"/>
    <col min="1290" max="1290" width="3.28515625" bestFit="1" customWidth="1"/>
    <col min="1291" max="1291" width="3.85546875" customWidth="1"/>
    <col min="1292" max="1292" width="6.140625" customWidth="1"/>
    <col min="1293" max="1293" width="3.5703125" bestFit="1" customWidth="1"/>
    <col min="1294" max="1294" width="3.85546875" bestFit="1" customWidth="1"/>
    <col min="1295" max="1295" width="5.28515625" customWidth="1"/>
    <col min="1296" max="1296" width="12.85546875" customWidth="1"/>
    <col min="1297" max="1297" width="9" customWidth="1"/>
    <col min="1298" max="1298" width="8.7109375" customWidth="1"/>
    <col min="1299" max="1299" width="10.42578125" customWidth="1"/>
    <col min="1537" max="1537" width="29.42578125" customWidth="1"/>
    <col min="1538" max="1538" width="27.7109375" customWidth="1"/>
    <col min="1539" max="1539" width="16.85546875" customWidth="1"/>
    <col min="1540" max="1540" width="3" customWidth="1"/>
    <col min="1541" max="1541" width="3.85546875" bestFit="1" customWidth="1"/>
    <col min="1542" max="1542" width="5.28515625" customWidth="1"/>
    <col min="1543" max="1543" width="3.85546875" bestFit="1" customWidth="1"/>
    <col min="1544" max="1544" width="3.85546875" customWidth="1"/>
    <col min="1545" max="1545" width="5.140625" customWidth="1"/>
    <col min="1546" max="1546" width="3.28515625" bestFit="1" customWidth="1"/>
    <col min="1547" max="1547" width="3.85546875" customWidth="1"/>
    <col min="1548" max="1548" width="6.140625" customWidth="1"/>
    <col min="1549" max="1549" width="3.5703125" bestFit="1" customWidth="1"/>
    <col min="1550" max="1550" width="3.85546875" bestFit="1" customWidth="1"/>
    <col min="1551" max="1551" width="5.28515625" customWidth="1"/>
    <col min="1552" max="1552" width="12.85546875" customWidth="1"/>
    <col min="1553" max="1553" width="9" customWidth="1"/>
    <col min="1554" max="1554" width="8.7109375" customWidth="1"/>
    <col min="1555" max="1555" width="10.42578125" customWidth="1"/>
    <col min="1793" max="1793" width="29.42578125" customWidth="1"/>
    <col min="1794" max="1794" width="27.7109375" customWidth="1"/>
    <col min="1795" max="1795" width="16.85546875" customWidth="1"/>
    <col min="1796" max="1796" width="3" customWidth="1"/>
    <col min="1797" max="1797" width="3.85546875" bestFit="1" customWidth="1"/>
    <col min="1798" max="1798" width="5.28515625" customWidth="1"/>
    <col min="1799" max="1799" width="3.85546875" bestFit="1" customWidth="1"/>
    <col min="1800" max="1800" width="3.85546875" customWidth="1"/>
    <col min="1801" max="1801" width="5.140625" customWidth="1"/>
    <col min="1802" max="1802" width="3.28515625" bestFit="1" customWidth="1"/>
    <col min="1803" max="1803" width="3.85546875" customWidth="1"/>
    <col min="1804" max="1804" width="6.140625" customWidth="1"/>
    <col min="1805" max="1805" width="3.5703125" bestFit="1" customWidth="1"/>
    <col min="1806" max="1806" width="3.85546875" bestFit="1" customWidth="1"/>
    <col min="1807" max="1807" width="5.28515625" customWidth="1"/>
    <col min="1808" max="1808" width="12.85546875" customWidth="1"/>
    <col min="1809" max="1809" width="9" customWidth="1"/>
    <col min="1810" max="1810" width="8.7109375" customWidth="1"/>
    <col min="1811" max="1811" width="10.42578125" customWidth="1"/>
    <col min="2049" max="2049" width="29.42578125" customWidth="1"/>
    <col min="2050" max="2050" width="27.7109375" customWidth="1"/>
    <col min="2051" max="2051" width="16.85546875" customWidth="1"/>
    <col min="2052" max="2052" width="3" customWidth="1"/>
    <col min="2053" max="2053" width="3.85546875" bestFit="1" customWidth="1"/>
    <col min="2054" max="2054" width="5.28515625" customWidth="1"/>
    <col min="2055" max="2055" width="3.85546875" bestFit="1" customWidth="1"/>
    <col min="2056" max="2056" width="3.85546875" customWidth="1"/>
    <col min="2057" max="2057" width="5.140625" customWidth="1"/>
    <col min="2058" max="2058" width="3.28515625" bestFit="1" customWidth="1"/>
    <col min="2059" max="2059" width="3.85546875" customWidth="1"/>
    <col min="2060" max="2060" width="6.140625" customWidth="1"/>
    <col min="2061" max="2061" width="3.5703125" bestFit="1" customWidth="1"/>
    <col min="2062" max="2062" width="3.85546875" bestFit="1" customWidth="1"/>
    <col min="2063" max="2063" width="5.28515625" customWidth="1"/>
    <col min="2064" max="2064" width="12.85546875" customWidth="1"/>
    <col min="2065" max="2065" width="9" customWidth="1"/>
    <col min="2066" max="2066" width="8.7109375" customWidth="1"/>
    <col min="2067" max="2067" width="10.42578125" customWidth="1"/>
    <col min="2305" max="2305" width="29.42578125" customWidth="1"/>
    <col min="2306" max="2306" width="27.7109375" customWidth="1"/>
    <col min="2307" max="2307" width="16.85546875" customWidth="1"/>
    <col min="2308" max="2308" width="3" customWidth="1"/>
    <col min="2309" max="2309" width="3.85546875" bestFit="1" customWidth="1"/>
    <col min="2310" max="2310" width="5.28515625" customWidth="1"/>
    <col min="2311" max="2311" width="3.85546875" bestFit="1" customWidth="1"/>
    <col min="2312" max="2312" width="3.85546875" customWidth="1"/>
    <col min="2313" max="2313" width="5.140625" customWidth="1"/>
    <col min="2314" max="2314" width="3.28515625" bestFit="1" customWidth="1"/>
    <col min="2315" max="2315" width="3.85546875" customWidth="1"/>
    <col min="2316" max="2316" width="6.140625" customWidth="1"/>
    <col min="2317" max="2317" width="3.5703125" bestFit="1" customWidth="1"/>
    <col min="2318" max="2318" width="3.85546875" bestFit="1" customWidth="1"/>
    <col min="2319" max="2319" width="5.28515625" customWidth="1"/>
    <col min="2320" max="2320" width="12.85546875" customWidth="1"/>
    <col min="2321" max="2321" width="9" customWidth="1"/>
    <col min="2322" max="2322" width="8.7109375" customWidth="1"/>
    <col min="2323" max="2323" width="10.42578125" customWidth="1"/>
    <col min="2561" max="2561" width="29.42578125" customWidth="1"/>
    <col min="2562" max="2562" width="27.7109375" customWidth="1"/>
    <col min="2563" max="2563" width="16.85546875" customWidth="1"/>
    <col min="2564" max="2564" width="3" customWidth="1"/>
    <col min="2565" max="2565" width="3.85546875" bestFit="1" customWidth="1"/>
    <col min="2566" max="2566" width="5.28515625" customWidth="1"/>
    <col min="2567" max="2567" width="3.85546875" bestFit="1" customWidth="1"/>
    <col min="2568" max="2568" width="3.85546875" customWidth="1"/>
    <col min="2569" max="2569" width="5.140625" customWidth="1"/>
    <col min="2570" max="2570" width="3.28515625" bestFit="1" customWidth="1"/>
    <col min="2571" max="2571" width="3.85546875" customWidth="1"/>
    <col min="2572" max="2572" width="6.140625" customWidth="1"/>
    <col min="2573" max="2573" width="3.5703125" bestFit="1" customWidth="1"/>
    <col min="2574" max="2574" width="3.85546875" bestFit="1" customWidth="1"/>
    <col min="2575" max="2575" width="5.28515625" customWidth="1"/>
    <col min="2576" max="2576" width="12.85546875" customWidth="1"/>
    <col min="2577" max="2577" width="9" customWidth="1"/>
    <col min="2578" max="2578" width="8.7109375" customWidth="1"/>
    <col min="2579" max="2579" width="10.42578125" customWidth="1"/>
    <col min="2817" max="2817" width="29.42578125" customWidth="1"/>
    <col min="2818" max="2818" width="27.7109375" customWidth="1"/>
    <col min="2819" max="2819" width="16.85546875" customWidth="1"/>
    <col min="2820" max="2820" width="3" customWidth="1"/>
    <col min="2821" max="2821" width="3.85546875" bestFit="1" customWidth="1"/>
    <col min="2822" max="2822" width="5.28515625" customWidth="1"/>
    <col min="2823" max="2823" width="3.85546875" bestFit="1" customWidth="1"/>
    <col min="2824" max="2824" width="3.85546875" customWidth="1"/>
    <col min="2825" max="2825" width="5.140625" customWidth="1"/>
    <col min="2826" max="2826" width="3.28515625" bestFit="1" customWidth="1"/>
    <col min="2827" max="2827" width="3.85546875" customWidth="1"/>
    <col min="2828" max="2828" width="6.140625" customWidth="1"/>
    <col min="2829" max="2829" width="3.5703125" bestFit="1" customWidth="1"/>
    <col min="2830" max="2830" width="3.85546875" bestFit="1" customWidth="1"/>
    <col min="2831" max="2831" width="5.28515625" customWidth="1"/>
    <col min="2832" max="2832" width="12.85546875" customWidth="1"/>
    <col min="2833" max="2833" width="9" customWidth="1"/>
    <col min="2834" max="2834" width="8.7109375" customWidth="1"/>
    <col min="2835" max="2835" width="10.42578125" customWidth="1"/>
    <col min="3073" max="3073" width="29.42578125" customWidth="1"/>
    <col min="3074" max="3074" width="27.7109375" customWidth="1"/>
    <col min="3075" max="3075" width="16.85546875" customWidth="1"/>
    <col min="3076" max="3076" width="3" customWidth="1"/>
    <col min="3077" max="3077" width="3.85546875" bestFit="1" customWidth="1"/>
    <col min="3078" max="3078" width="5.28515625" customWidth="1"/>
    <col min="3079" max="3079" width="3.85546875" bestFit="1" customWidth="1"/>
    <col min="3080" max="3080" width="3.85546875" customWidth="1"/>
    <col min="3081" max="3081" width="5.140625" customWidth="1"/>
    <col min="3082" max="3082" width="3.28515625" bestFit="1" customWidth="1"/>
    <col min="3083" max="3083" width="3.85546875" customWidth="1"/>
    <col min="3084" max="3084" width="6.140625" customWidth="1"/>
    <col min="3085" max="3085" width="3.5703125" bestFit="1" customWidth="1"/>
    <col min="3086" max="3086" width="3.85546875" bestFit="1" customWidth="1"/>
    <col min="3087" max="3087" width="5.28515625" customWidth="1"/>
    <col min="3088" max="3088" width="12.85546875" customWidth="1"/>
    <col min="3089" max="3089" width="9" customWidth="1"/>
    <col min="3090" max="3090" width="8.7109375" customWidth="1"/>
    <col min="3091" max="3091" width="10.42578125" customWidth="1"/>
    <col min="3329" max="3329" width="29.42578125" customWidth="1"/>
    <col min="3330" max="3330" width="27.7109375" customWidth="1"/>
    <col min="3331" max="3331" width="16.85546875" customWidth="1"/>
    <col min="3332" max="3332" width="3" customWidth="1"/>
    <col min="3333" max="3333" width="3.85546875" bestFit="1" customWidth="1"/>
    <col min="3334" max="3334" width="5.28515625" customWidth="1"/>
    <col min="3335" max="3335" width="3.85546875" bestFit="1" customWidth="1"/>
    <col min="3336" max="3336" width="3.85546875" customWidth="1"/>
    <col min="3337" max="3337" width="5.140625" customWidth="1"/>
    <col min="3338" max="3338" width="3.28515625" bestFit="1" customWidth="1"/>
    <col min="3339" max="3339" width="3.85546875" customWidth="1"/>
    <col min="3340" max="3340" width="6.140625" customWidth="1"/>
    <col min="3341" max="3341" width="3.5703125" bestFit="1" customWidth="1"/>
    <col min="3342" max="3342" width="3.85546875" bestFit="1" customWidth="1"/>
    <col min="3343" max="3343" width="5.28515625" customWidth="1"/>
    <col min="3344" max="3344" width="12.85546875" customWidth="1"/>
    <col min="3345" max="3345" width="9" customWidth="1"/>
    <col min="3346" max="3346" width="8.7109375" customWidth="1"/>
    <col min="3347" max="3347" width="10.42578125" customWidth="1"/>
    <col min="3585" max="3585" width="29.42578125" customWidth="1"/>
    <col min="3586" max="3586" width="27.7109375" customWidth="1"/>
    <col min="3587" max="3587" width="16.85546875" customWidth="1"/>
    <col min="3588" max="3588" width="3" customWidth="1"/>
    <col min="3589" max="3589" width="3.85546875" bestFit="1" customWidth="1"/>
    <col min="3590" max="3590" width="5.28515625" customWidth="1"/>
    <col min="3591" max="3591" width="3.85546875" bestFit="1" customWidth="1"/>
    <col min="3592" max="3592" width="3.85546875" customWidth="1"/>
    <col min="3593" max="3593" width="5.140625" customWidth="1"/>
    <col min="3594" max="3594" width="3.28515625" bestFit="1" customWidth="1"/>
    <col min="3595" max="3595" width="3.85546875" customWidth="1"/>
    <col min="3596" max="3596" width="6.140625" customWidth="1"/>
    <col min="3597" max="3597" width="3.5703125" bestFit="1" customWidth="1"/>
    <col min="3598" max="3598" width="3.85546875" bestFit="1" customWidth="1"/>
    <col min="3599" max="3599" width="5.28515625" customWidth="1"/>
    <col min="3600" max="3600" width="12.85546875" customWidth="1"/>
    <col min="3601" max="3601" width="9" customWidth="1"/>
    <col min="3602" max="3602" width="8.7109375" customWidth="1"/>
    <col min="3603" max="3603" width="10.42578125" customWidth="1"/>
    <col min="3841" max="3841" width="29.42578125" customWidth="1"/>
    <col min="3842" max="3842" width="27.7109375" customWidth="1"/>
    <col min="3843" max="3843" width="16.85546875" customWidth="1"/>
    <col min="3844" max="3844" width="3" customWidth="1"/>
    <col min="3845" max="3845" width="3.85546875" bestFit="1" customWidth="1"/>
    <col min="3846" max="3846" width="5.28515625" customWidth="1"/>
    <col min="3847" max="3847" width="3.85546875" bestFit="1" customWidth="1"/>
    <col min="3848" max="3848" width="3.85546875" customWidth="1"/>
    <col min="3849" max="3849" width="5.140625" customWidth="1"/>
    <col min="3850" max="3850" width="3.28515625" bestFit="1" customWidth="1"/>
    <col min="3851" max="3851" width="3.85546875" customWidth="1"/>
    <col min="3852" max="3852" width="6.140625" customWidth="1"/>
    <col min="3853" max="3853" width="3.5703125" bestFit="1" customWidth="1"/>
    <col min="3854" max="3854" width="3.85546875" bestFit="1" customWidth="1"/>
    <col min="3855" max="3855" width="5.28515625" customWidth="1"/>
    <col min="3856" max="3856" width="12.85546875" customWidth="1"/>
    <col min="3857" max="3857" width="9" customWidth="1"/>
    <col min="3858" max="3858" width="8.7109375" customWidth="1"/>
    <col min="3859" max="3859" width="10.42578125" customWidth="1"/>
    <col min="4097" max="4097" width="29.42578125" customWidth="1"/>
    <col min="4098" max="4098" width="27.7109375" customWidth="1"/>
    <col min="4099" max="4099" width="16.85546875" customWidth="1"/>
    <col min="4100" max="4100" width="3" customWidth="1"/>
    <col min="4101" max="4101" width="3.85546875" bestFit="1" customWidth="1"/>
    <col min="4102" max="4102" width="5.28515625" customWidth="1"/>
    <col min="4103" max="4103" width="3.85546875" bestFit="1" customWidth="1"/>
    <col min="4104" max="4104" width="3.85546875" customWidth="1"/>
    <col min="4105" max="4105" width="5.140625" customWidth="1"/>
    <col min="4106" max="4106" width="3.28515625" bestFit="1" customWidth="1"/>
    <col min="4107" max="4107" width="3.85546875" customWidth="1"/>
    <col min="4108" max="4108" width="6.140625" customWidth="1"/>
    <col min="4109" max="4109" width="3.5703125" bestFit="1" customWidth="1"/>
    <col min="4110" max="4110" width="3.85546875" bestFit="1" customWidth="1"/>
    <col min="4111" max="4111" width="5.28515625" customWidth="1"/>
    <col min="4112" max="4112" width="12.85546875" customWidth="1"/>
    <col min="4113" max="4113" width="9" customWidth="1"/>
    <col min="4114" max="4114" width="8.7109375" customWidth="1"/>
    <col min="4115" max="4115" width="10.42578125" customWidth="1"/>
    <col min="4353" max="4353" width="29.42578125" customWidth="1"/>
    <col min="4354" max="4354" width="27.7109375" customWidth="1"/>
    <col min="4355" max="4355" width="16.85546875" customWidth="1"/>
    <col min="4356" max="4356" width="3" customWidth="1"/>
    <col min="4357" max="4357" width="3.85546875" bestFit="1" customWidth="1"/>
    <col min="4358" max="4358" width="5.28515625" customWidth="1"/>
    <col min="4359" max="4359" width="3.85546875" bestFit="1" customWidth="1"/>
    <col min="4360" max="4360" width="3.85546875" customWidth="1"/>
    <col min="4361" max="4361" width="5.140625" customWidth="1"/>
    <col min="4362" max="4362" width="3.28515625" bestFit="1" customWidth="1"/>
    <col min="4363" max="4363" width="3.85546875" customWidth="1"/>
    <col min="4364" max="4364" width="6.140625" customWidth="1"/>
    <col min="4365" max="4365" width="3.5703125" bestFit="1" customWidth="1"/>
    <col min="4366" max="4366" width="3.85546875" bestFit="1" customWidth="1"/>
    <col min="4367" max="4367" width="5.28515625" customWidth="1"/>
    <col min="4368" max="4368" width="12.85546875" customWidth="1"/>
    <col min="4369" max="4369" width="9" customWidth="1"/>
    <col min="4370" max="4370" width="8.7109375" customWidth="1"/>
    <col min="4371" max="4371" width="10.42578125" customWidth="1"/>
    <col min="4609" max="4609" width="29.42578125" customWidth="1"/>
    <col min="4610" max="4610" width="27.7109375" customWidth="1"/>
    <col min="4611" max="4611" width="16.85546875" customWidth="1"/>
    <col min="4612" max="4612" width="3" customWidth="1"/>
    <col min="4613" max="4613" width="3.85546875" bestFit="1" customWidth="1"/>
    <col min="4614" max="4614" width="5.28515625" customWidth="1"/>
    <col min="4615" max="4615" width="3.85546875" bestFit="1" customWidth="1"/>
    <col min="4616" max="4616" width="3.85546875" customWidth="1"/>
    <col min="4617" max="4617" width="5.140625" customWidth="1"/>
    <col min="4618" max="4618" width="3.28515625" bestFit="1" customWidth="1"/>
    <col min="4619" max="4619" width="3.85546875" customWidth="1"/>
    <col min="4620" max="4620" width="6.140625" customWidth="1"/>
    <col min="4621" max="4621" width="3.5703125" bestFit="1" customWidth="1"/>
    <col min="4622" max="4622" width="3.85546875" bestFit="1" customWidth="1"/>
    <col min="4623" max="4623" width="5.28515625" customWidth="1"/>
    <col min="4624" max="4624" width="12.85546875" customWidth="1"/>
    <col min="4625" max="4625" width="9" customWidth="1"/>
    <col min="4626" max="4626" width="8.7109375" customWidth="1"/>
    <col min="4627" max="4627" width="10.42578125" customWidth="1"/>
    <col min="4865" max="4865" width="29.42578125" customWidth="1"/>
    <col min="4866" max="4866" width="27.7109375" customWidth="1"/>
    <col min="4867" max="4867" width="16.85546875" customWidth="1"/>
    <col min="4868" max="4868" width="3" customWidth="1"/>
    <col min="4869" max="4869" width="3.85546875" bestFit="1" customWidth="1"/>
    <col min="4870" max="4870" width="5.28515625" customWidth="1"/>
    <col min="4871" max="4871" width="3.85546875" bestFit="1" customWidth="1"/>
    <col min="4872" max="4872" width="3.85546875" customWidth="1"/>
    <col min="4873" max="4873" width="5.140625" customWidth="1"/>
    <col min="4874" max="4874" width="3.28515625" bestFit="1" customWidth="1"/>
    <col min="4875" max="4875" width="3.85546875" customWidth="1"/>
    <col min="4876" max="4876" width="6.140625" customWidth="1"/>
    <col min="4877" max="4877" width="3.5703125" bestFit="1" customWidth="1"/>
    <col min="4878" max="4878" width="3.85546875" bestFit="1" customWidth="1"/>
    <col min="4879" max="4879" width="5.28515625" customWidth="1"/>
    <col min="4880" max="4880" width="12.85546875" customWidth="1"/>
    <col min="4881" max="4881" width="9" customWidth="1"/>
    <col min="4882" max="4882" width="8.7109375" customWidth="1"/>
    <col min="4883" max="4883" width="10.42578125" customWidth="1"/>
    <col min="5121" max="5121" width="29.42578125" customWidth="1"/>
    <col min="5122" max="5122" width="27.7109375" customWidth="1"/>
    <col min="5123" max="5123" width="16.85546875" customWidth="1"/>
    <col min="5124" max="5124" width="3" customWidth="1"/>
    <col min="5125" max="5125" width="3.85546875" bestFit="1" customWidth="1"/>
    <col min="5126" max="5126" width="5.28515625" customWidth="1"/>
    <col min="5127" max="5127" width="3.85546875" bestFit="1" customWidth="1"/>
    <col min="5128" max="5128" width="3.85546875" customWidth="1"/>
    <col min="5129" max="5129" width="5.140625" customWidth="1"/>
    <col min="5130" max="5130" width="3.28515625" bestFit="1" customWidth="1"/>
    <col min="5131" max="5131" width="3.85546875" customWidth="1"/>
    <col min="5132" max="5132" width="6.140625" customWidth="1"/>
    <col min="5133" max="5133" width="3.5703125" bestFit="1" customWidth="1"/>
    <col min="5134" max="5134" width="3.85546875" bestFit="1" customWidth="1"/>
    <col min="5135" max="5135" width="5.28515625" customWidth="1"/>
    <col min="5136" max="5136" width="12.85546875" customWidth="1"/>
    <col min="5137" max="5137" width="9" customWidth="1"/>
    <col min="5138" max="5138" width="8.7109375" customWidth="1"/>
    <col min="5139" max="5139" width="10.42578125" customWidth="1"/>
    <col min="5377" max="5377" width="29.42578125" customWidth="1"/>
    <col min="5378" max="5378" width="27.7109375" customWidth="1"/>
    <col min="5379" max="5379" width="16.85546875" customWidth="1"/>
    <col min="5380" max="5380" width="3" customWidth="1"/>
    <col min="5381" max="5381" width="3.85546875" bestFit="1" customWidth="1"/>
    <col min="5382" max="5382" width="5.28515625" customWidth="1"/>
    <col min="5383" max="5383" width="3.85546875" bestFit="1" customWidth="1"/>
    <col min="5384" max="5384" width="3.85546875" customWidth="1"/>
    <col min="5385" max="5385" width="5.140625" customWidth="1"/>
    <col min="5386" max="5386" width="3.28515625" bestFit="1" customWidth="1"/>
    <col min="5387" max="5387" width="3.85546875" customWidth="1"/>
    <col min="5388" max="5388" width="6.140625" customWidth="1"/>
    <col min="5389" max="5389" width="3.5703125" bestFit="1" customWidth="1"/>
    <col min="5390" max="5390" width="3.85546875" bestFit="1" customWidth="1"/>
    <col min="5391" max="5391" width="5.28515625" customWidth="1"/>
    <col min="5392" max="5392" width="12.85546875" customWidth="1"/>
    <col min="5393" max="5393" width="9" customWidth="1"/>
    <col min="5394" max="5394" width="8.7109375" customWidth="1"/>
    <col min="5395" max="5395" width="10.42578125" customWidth="1"/>
    <col min="5633" max="5633" width="29.42578125" customWidth="1"/>
    <col min="5634" max="5634" width="27.7109375" customWidth="1"/>
    <col min="5635" max="5635" width="16.85546875" customWidth="1"/>
    <col min="5636" max="5636" width="3" customWidth="1"/>
    <col min="5637" max="5637" width="3.85546875" bestFit="1" customWidth="1"/>
    <col min="5638" max="5638" width="5.28515625" customWidth="1"/>
    <col min="5639" max="5639" width="3.85546875" bestFit="1" customWidth="1"/>
    <col min="5640" max="5640" width="3.85546875" customWidth="1"/>
    <col min="5641" max="5641" width="5.140625" customWidth="1"/>
    <col min="5642" max="5642" width="3.28515625" bestFit="1" customWidth="1"/>
    <col min="5643" max="5643" width="3.85546875" customWidth="1"/>
    <col min="5644" max="5644" width="6.140625" customWidth="1"/>
    <col min="5645" max="5645" width="3.5703125" bestFit="1" customWidth="1"/>
    <col min="5646" max="5646" width="3.85546875" bestFit="1" customWidth="1"/>
    <col min="5647" max="5647" width="5.28515625" customWidth="1"/>
    <col min="5648" max="5648" width="12.85546875" customWidth="1"/>
    <col min="5649" max="5649" width="9" customWidth="1"/>
    <col min="5650" max="5650" width="8.7109375" customWidth="1"/>
    <col min="5651" max="5651" width="10.42578125" customWidth="1"/>
    <col min="5889" max="5889" width="29.42578125" customWidth="1"/>
    <col min="5890" max="5890" width="27.7109375" customWidth="1"/>
    <col min="5891" max="5891" width="16.85546875" customWidth="1"/>
    <col min="5892" max="5892" width="3" customWidth="1"/>
    <col min="5893" max="5893" width="3.85546875" bestFit="1" customWidth="1"/>
    <col min="5894" max="5894" width="5.28515625" customWidth="1"/>
    <col min="5895" max="5895" width="3.85546875" bestFit="1" customWidth="1"/>
    <col min="5896" max="5896" width="3.85546875" customWidth="1"/>
    <col min="5897" max="5897" width="5.140625" customWidth="1"/>
    <col min="5898" max="5898" width="3.28515625" bestFit="1" customWidth="1"/>
    <col min="5899" max="5899" width="3.85546875" customWidth="1"/>
    <col min="5900" max="5900" width="6.140625" customWidth="1"/>
    <col min="5901" max="5901" width="3.5703125" bestFit="1" customWidth="1"/>
    <col min="5902" max="5902" width="3.85546875" bestFit="1" customWidth="1"/>
    <col min="5903" max="5903" width="5.28515625" customWidth="1"/>
    <col min="5904" max="5904" width="12.85546875" customWidth="1"/>
    <col min="5905" max="5905" width="9" customWidth="1"/>
    <col min="5906" max="5906" width="8.7109375" customWidth="1"/>
    <col min="5907" max="5907" width="10.42578125" customWidth="1"/>
    <col min="6145" max="6145" width="29.42578125" customWidth="1"/>
    <col min="6146" max="6146" width="27.7109375" customWidth="1"/>
    <col min="6147" max="6147" width="16.85546875" customWidth="1"/>
    <col min="6148" max="6148" width="3" customWidth="1"/>
    <col min="6149" max="6149" width="3.85546875" bestFit="1" customWidth="1"/>
    <col min="6150" max="6150" width="5.28515625" customWidth="1"/>
    <col min="6151" max="6151" width="3.85546875" bestFit="1" customWidth="1"/>
    <col min="6152" max="6152" width="3.85546875" customWidth="1"/>
    <col min="6153" max="6153" width="5.140625" customWidth="1"/>
    <col min="6154" max="6154" width="3.28515625" bestFit="1" customWidth="1"/>
    <col min="6155" max="6155" width="3.85546875" customWidth="1"/>
    <col min="6156" max="6156" width="6.140625" customWidth="1"/>
    <col min="6157" max="6157" width="3.5703125" bestFit="1" customWidth="1"/>
    <col min="6158" max="6158" width="3.85546875" bestFit="1" customWidth="1"/>
    <col min="6159" max="6159" width="5.28515625" customWidth="1"/>
    <col min="6160" max="6160" width="12.85546875" customWidth="1"/>
    <col min="6161" max="6161" width="9" customWidth="1"/>
    <col min="6162" max="6162" width="8.7109375" customWidth="1"/>
    <col min="6163" max="6163" width="10.42578125" customWidth="1"/>
    <col min="6401" max="6401" width="29.42578125" customWidth="1"/>
    <col min="6402" max="6402" width="27.7109375" customWidth="1"/>
    <col min="6403" max="6403" width="16.85546875" customWidth="1"/>
    <col min="6404" max="6404" width="3" customWidth="1"/>
    <col min="6405" max="6405" width="3.85546875" bestFit="1" customWidth="1"/>
    <col min="6406" max="6406" width="5.28515625" customWidth="1"/>
    <col min="6407" max="6407" width="3.85546875" bestFit="1" customWidth="1"/>
    <col min="6408" max="6408" width="3.85546875" customWidth="1"/>
    <col min="6409" max="6409" width="5.140625" customWidth="1"/>
    <col min="6410" max="6410" width="3.28515625" bestFit="1" customWidth="1"/>
    <col min="6411" max="6411" width="3.85546875" customWidth="1"/>
    <col min="6412" max="6412" width="6.140625" customWidth="1"/>
    <col min="6413" max="6413" width="3.5703125" bestFit="1" customWidth="1"/>
    <col min="6414" max="6414" width="3.85546875" bestFit="1" customWidth="1"/>
    <col min="6415" max="6415" width="5.28515625" customWidth="1"/>
    <col min="6416" max="6416" width="12.85546875" customWidth="1"/>
    <col min="6417" max="6417" width="9" customWidth="1"/>
    <col min="6418" max="6418" width="8.7109375" customWidth="1"/>
    <col min="6419" max="6419" width="10.42578125" customWidth="1"/>
    <col min="6657" max="6657" width="29.42578125" customWidth="1"/>
    <col min="6658" max="6658" width="27.7109375" customWidth="1"/>
    <col min="6659" max="6659" width="16.85546875" customWidth="1"/>
    <col min="6660" max="6660" width="3" customWidth="1"/>
    <col min="6661" max="6661" width="3.85546875" bestFit="1" customWidth="1"/>
    <col min="6662" max="6662" width="5.28515625" customWidth="1"/>
    <col min="6663" max="6663" width="3.85546875" bestFit="1" customWidth="1"/>
    <col min="6664" max="6664" width="3.85546875" customWidth="1"/>
    <col min="6665" max="6665" width="5.140625" customWidth="1"/>
    <col min="6666" max="6666" width="3.28515625" bestFit="1" customWidth="1"/>
    <col min="6667" max="6667" width="3.85546875" customWidth="1"/>
    <col min="6668" max="6668" width="6.140625" customWidth="1"/>
    <col min="6669" max="6669" width="3.5703125" bestFit="1" customWidth="1"/>
    <col min="6670" max="6670" width="3.85546875" bestFit="1" customWidth="1"/>
    <col min="6671" max="6671" width="5.28515625" customWidth="1"/>
    <col min="6672" max="6672" width="12.85546875" customWidth="1"/>
    <col min="6673" max="6673" width="9" customWidth="1"/>
    <col min="6674" max="6674" width="8.7109375" customWidth="1"/>
    <col min="6675" max="6675" width="10.42578125" customWidth="1"/>
    <col min="6913" max="6913" width="29.42578125" customWidth="1"/>
    <col min="6914" max="6914" width="27.7109375" customWidth="1"/>
    <col min="6915" max="6915" width="16.85546875" customWidth="1"/>
    <col min="6916" max="6916" width="3" customWidth="1"/>
    <col min="6917" max="6917" width="3.85546875" bestFit="1" customWidth="1"/>
    <col min="6918" max="6918" width="5.28515625" customWidth="1"/>
    <col min="6919" max="6919" width="3.85546875" bestFit="1" customWidth="1"/>
    <col min="6920" max="6920" width="3.85546875" customWidth="1"/>
    <col min="6921" max="6921" width="5.140625" customWidth="1"/>
    <col min="6922" max="6922" width="3.28515625" bestFit="1" customWidth="1"/>
    <col min="6923" max="6923" width="3.85546875" customWidth="1"/>
    <col min="6924" max="6924" width="6.140625" customWidth="1"/>
    <col min="6925" max="6925" width="3.5703125" bestFit="1" customWidth="1"/>
    <col min="6926" max="6926" width="3.85546875" bestFit="1" customWidth="1"/>
    <col min="6927" max="6927" width="5.28515625" customWidth="1"/>
    <col min="6928" max="6928" width="12.85546875" customWidth="1"/>
    <col min="6929" max="6929" width="9" customWidth="1"/>
    <col min="6930" max="6930" width="8.7109375" customWidth="1"/>
    <col min="6931" max="6931" width="10.42578125" customWidth="1"/>
    <col min="7169" max="7169" width="29.42578125" customWidth="1"/>
    <col min="7170" max="7170" width="27.7109375" customWidth="1"/>
    <col min="7171" max="7171" width="16.85546875" customWidth="1"/>
    <col min="7172" max="7172" width="3" customWidth="1"/>
    <col min="7173" max="7173" width="3.85546875" bestFit="1" customWidth="1"/>
    <col min="7174" max="7174" width="5.28515625" customWidth="1"/>
    <col min="7175" max="7175" width="3.85546875" bestFit="1" customWidth="1"/>
    <col min="7176" max="7176" width="3.85546875" customWidth="1"/>
    <col min="7177" max="7177" width="5.140625" customWidth="1"/>
    <col min="7178" max="7178" width="3.28515625" bestFit="1" customWidth="1"/>
    <col min="7179" max="7179" width="3.85546875" customWidth="1"/>
    <col min="7180" max="7180" width="6.140625" customWidth="1"/>
    <col min="7181" max="7181" width="3.5703125" bestFit="1" customWidth="1"/>
    <col min="7182" max="7182" width="3.85546875" bestFit="1" customWidth="1"/>
    <col min="7183" max="7183" width="5.28515625" customWidth="1"/>
    <col min="7184" max="7184" width="12.85546875" customWidth="1"/>
    <col min="7185" max="7185" width="9" customWidth="1"/>
    <col min="7186" max="7186" width="8.7109375" customWidth="1"/>
    <col min="7187" max="7187" width="10.42578125" customWidth="1"/>
    <col min="7425" max="7425" width="29.42578125" customWidth="1"/>
    <col min="7426" max="7426" width="27.7109375" customWidth="1"/>
    <col min="7427" max="7427" width="16.85546875" customWidth="1"/>
    <col min="7428" max="7428" width="3" customWidth="1"/>
    <col min="7429" max="7429" width="3.85546875" bestFit="1" customWidth="1"/>
    <col min="7430" max="7430" width="5.28515625" customWidth="1"/>
    <col min="7431" max="7431" width="3.85546875" bestFit="1" customWidth="1"/>
    <col min="7432" max="7432" width="3.85546875" customWidth="1"/>
    <col min="7433" max="7433" width="5.140625" customWidth="1"/>
    <col min="7434" max="7434" width="3.28515625" bestFit="1" customWidth="1"/>
    <col min="7435" max="7435" width="3.85546875" customWidth="1"/>
    <col min="7436" max="7436" width="6.140625" customWidth="1"/>
    <col min="7437" max="7437" width="3.5703125" bestFit="1" customWidth="1"/>
    <col min="7438" max="7438" width="3.85546875" bestFit="1" customWidth="1"/>
    <col min="7439" max="7439" width="5.28515625" customWidth="1"/>
    <col min="7440" max="7440" width="12.85546875" customWidth="1"/>
    <col min="7441" max="7441" width="9" customWidth="1"/>
    <col min="7442" max="7442" width="8.7109375" customWidth="1"/>
    <col min="7443" max="7443" width="10.42578125" customWidth="1"/>
    <col min="7681" max="7681" width="29.42578125" customWidth="1"/>
    <col min="7682" max="7682" width="27.7109375" customWidth="1"/>
    <col min="7683" max="7683" width="16.85546875" customWidth="1"/>
    <col min="7684" max="7684" width="3" customWidth="1"/>
    <col min="7685" max="7685" width="3.85546875" bestFit="1" customWidth="1"/>
    <col min="7686" max="7686" width="5.28515625" customWidth="1"/>
    <col min="7687" max="7687" width="3.85546875" bestFit="1" customWidth="1"/>
    <col min="7688" max="7688" width="3.85546875" customWidth="1"/>
    <col min="7689" max="7689" width="5.140625" customWidth="1"/>
    <col min="7690" max="7690" width="3.28515625" bestFit="1" customWidth="1"/>
    <col min="7691" max="7691" width="3.85546875" customWidth="1"/>
    <col min="7692" max="7692" width="6.140625" customWidth="1"/>
    <col min="7693" max="7693" width="3.5703125" bestFit="1" customWidth="1"/>
    <col min="7694" max="7694" width="3.85546875" bestFit="1" customWidth="1"/>
    <col min="7695" max="7695" width="5.28515625" customWidth="1"/>
    <col min="7696" max="7696" width="12.85546875" customWidth="1"/>
    <col min="7697" max="7697" width="9" customWidth="1"/>
    <col min="7698" max="7698" width="8.7109375" customWidth="1"/>
    <col min="7699" max="7699" width="10.42578125" customWidth="1"/>
    <col min="7937" max="7937" width="29.42578125" customWidth="1"/>
    <col min="7938" max="7938" width="27.7109375" customWidth="1"/>
    <col min="7939" max="7939" width="16.85546875" customWidth="1"/>
    <col min="7940" max="7940" width="3" customWidth="1"/>
    <col min="7941" max="7941" width="3.85546875" bestFit="1" customWidth="1"/>
    <col min="7942" max="7942" width="5.28515625" customWidth="1"/>
    <col min="7943" max="7943" width="3.85546875" bestFit="1" customWidth="1"/>
    <col min="7944" max="7944" width="3.85546875" customWidth="1"/>
    <col min="7945" max="7945" width="5.140625" customWidth="1"/>
    <col min="7946" max="7946" width="3.28515625" bestFit="1" customWidth="1"/>
    <col min="7947" max="7947" width="3.85546875" customWidth="1"/>
    <col min="7948" max="7948" width="6.140625" customWidth="1"/>
    <col min="7949" max="7949" width="3.5703125" bestFit="1" customWidth="1"/>
    <col min="7950" max="7950" width="3.85546875" bestFit="1" customWidth="1"/>
    <col min="7951" max="7951" width="5.28515625" customWidth="1"/>
    <col min="7952" max="7952" width="12.85546875" customWidth="1"/>
    <col min="7953" max="7953" width="9" customWidth="1"/>
    <col min="7954" max="7954" width="8.7109375" customWidth="1"/>
    <col min="7955" max="7955" width="10.42578125" customWidth="1"/>
    <col min="8193" max="8193" width="29.42578125" customWidth="1"/>
    <col min="8194" max="8194" width="27.7109375" customWidth="1"/>
    <col min="8195" max="8195" width="16.85546875" customWidth="1"/>
    <col min="8196" max="8196" width="3" customWidth="1"/>
    <col min="8197" max="8197" width="3.85546875" bestFit="1" customWidth="1"/>
    <col min="8198" max="8198" width="5.28515625" customWidth="1"/>
    <col min="8199" max="8199" width="3.85546875" bestFit="1" customWidth="1"/>
    <col min="8200" max="8200" width="3.85546875" customWidth="1"/>
    <col min="8201" max="8201" width="5.140625" customWidth="1"/>
    <col min="8202" max="8202" width="3.28515625" bestFit="1" customWidth="1"/>
    <col min="8203" max="8203" width="3.85546875" customWidth="1"/>
    <col min="8204" max="8204" width="6.140625" customWidth="1"/>
    <col min="8205" max="8205" width="3.5703125" bestFit="1" customWidth="1"/>
    <col min="8206" max="8206" width="3.85546875" bestFit="1" customWidth="1"/>
    <col min="8207" max="8207" width="5.28515625" customWidth="1"/>
    <col min="8208" max="8208" width="12.85546875" customWidth="1"/>
    <col min="8209" max="8209" width="9" customWidth="1"/>
    <col min="8210" max="8210" width="8.7109375" customWidth="1"/>
    <col min="8211" max="8211" width="10.42578125" customWidth="1"/>
    <col min="8449" max="8449" width="29.42578125" customWidth="1"/>
    <col min="8450" max="8450" width="27.7109375" customWidth="1"/>
    <col min="8451" max="8451" width="16.85546875" customWidth="1"/>
    <col min="8452" max="8452" width="3" customWidth="1"/>
    <col min="8453" max="8453" width="3.85546875" bestFit="1" customWidth="1"/>
    <col min="8454" max="8454" width="5.28515625" customWidth="1"/>
    <col min="8455" max="8455" width="3.85546875" bestFit="1" customWidth="1"/>
    <col min="8456" max="8456" width="3.85546875" customWidth="1"/>
    <col min="8457" max="8457" width="5.140625" customWidth="1"/>
    <col min="8458" max="8458" width="3.28515625" bestFit="1" customWidth="1"/>
    <col min="8459" max="8459" width="3.85546875" customWidth="1"/>
    <col min="8460" max="8460" width="6.140625" customWidth="1"/>
    <col min="8461" max="8461" width="3.5703125" bestFit="1" customWidth="1"/>
    <col min="8462" max="8462" width="3.85546875" bestFit="1" customWidth="1"/>
    <col min="8463" max="8463" width="5.28515625" customWidth="1"/>
    <col min="8464" max="8464" width="12.85546875" customWidth="1"/>
    <col min="8465" max="8465" width="9" customWidth="1"/>
    <col min="8466" max="8466" width="8.7109375" customWidth="1"/>
    <col min="8467" max="8467" width="10.42578125" customWidth="1"/>
    <col min="8705" max="8705" width="29.42578125" customWidth="1"/>
    <col min="8706" max="8706" width="27.7109375" customWidth="1"/>
    <col min="8707" max="8707" width="16.85546875" customWidth="1"/>
    <col min="8708" max="8708" width="3" customWidth="1"/>
    <col min="8709" max="8709" width="3.85546875" bestFit="1" customWidth="1"/>
    <col min="8710" max="8710" width="5.28515625" customWidth="1"/>
    <col min="8711" max="8711" width="3.85546875" bestFit="1" customWidth="1"/>
    <col min="8712" max="8712" width="3.85546875" customWidth="1"/>
    <col min="8713" max="8713" width="5.140625" customWidth="1"/>
    <col min="8714" max="8714" width="3.28515625" bestFit="1" customWidth="1"/>
    <col min="8715" max="8715" width="3.85546875" customWidth="1"/>
    <col min="8716" max="8716" width="6.140625" customWidth="1"/>
    <col min="8717" max="8717" width="3.5703125" bestFit="1" customWidth="1"/>
    <col min="8718" max="8718" width="3.85546875" bestFit="1" customWidth="1"/>
    <col min="8719" max="8719" width="5.28515625" customWidth="1"/>
    <col min="8720" max="8720" width="12.85546875" customWidth="1"/>
    <col min="8721" max="8721" width="9" customWidth="1"/>
    <col min="8722" max="8722" width="8.7109375" customWidth="1"/>
    <col min="8723" max="8723" width="10.42578125" customWidth="1"/>
    <col min="8961" max="8961" width="29.42578125" customWidth="1"/>
    <col min="8962" max="8962" width="27.7109375" customWidth="1"/>
    <col min="8963" max="8963" width="16.85546875" customWidth="1"/>
    <col min="8964" max="8964" width="3" customWidth="1"/>
    <col min="8965" max="8965" width="3.85546875" bestFit="1" customWidth="1"/>
    <col min="8966" max="8966" width="5.28515625" customWidth="1"/>
    <col min="8967" max="8967" width="3.85546875" bestFit="1" customWidth="1"/>
    <col min="8968" max="8968" width="3.85546875" customWidth="1"/>
    <col min="8969" max="8969" width="5.140625" customWidth="1"/>
    <col min="8970" max="8970" width="3.28515625" bestFit="1" customWidth="1"/>
    <col min="8971" max="8971" width="3.85546875" customWidth="1"/>
    <col min="8972" max="8972" width="6.140625" customWidth="1"/>
    <col min="8973" max="8973" width="3.5703125" bestFit="1" customWidth="1"/>
    <col min="8974" max="8974" width="3.85546875" bestFit="1" customWidth="1"/>
    <col min="8975" max="8975" width="5.28515625" customWidth="1"/>
    <col min="8976" max="8976" width="12.85546875" customWidth="1"/>
    <col min="8977" max="8977" width="9" customWidth="1"/>
    <col min="8978" max="8978" width="8.7109375" customWidth="1"/>
    <col min="8979" max="8979" width="10.42578125" customWidth="1"/>
    <col min="9217" max="9217" width="29.42578125" customWidth="1"/>
    <col min="9218" max="9218" width="27.7109375" customWidth="1"/>
    <col min="9219" max="9219" width="16.85546875" customWidth="1"/>
    <col min="9220" max="9220" width="3" customWidth="1"/>
    <col min="9221" max="9221" width="3.85546875" bestFit="1" customWidth="1"/>
    <col min="9222" max="9222" width="5.28515625" customWidth="1"/>
    <col min="9223" max="9223" width="3.85546875" bestFit="1" customWidth="1"/>
    <col min="9224" max="9224" width="3.85546875" customWidth="1"/>
    <col min="9225" max="9225" width="5.140625" customWidth="1"/>
    <col min="9226" max="9226" width="3.28515625" bestFit="1" customWidth="1"/>
    <col min="9227" max="9227" width="3.85546875" customWidth="1"/>
    <col min="9228" max="9228" width="6.140625" customWidth="1"/>
    <col min="9229" max="9229" width="3.5703125" bestFit="1" customWidth="1"/>
    <col min="9230" max="9230" width="3.85546875" bestFit="1" customWidth="1"/>
    <col min="9231" max="9231" width="5.28515625" customWidth="1"/>
    <col min="9232" max="9232" width="12.85546875" customWidth="1"/>
    <col min="9233" max="9233" width="9" customWidth="1"/>
    <col min="9234" max="9234" width="8.7109375" customWidth="1"/>
    <col min="9235" max="9235" width="10.42578125" customWidth="1"/>
    <col min="9473" max="9473" width="29.42578125" customWidth="1"/>
    <col min="9474" max="9474" width="27.7109375" customWidth="1"/>
    <col min="9475" max="9475" width="16.85546875" customWidth="1"/>
    <col min="9476" max="9476" width="3" customWidth="1"/>
    <col min="9477" max="9477" width="3.85546875" bestFit="1" customWidth="1"/>
    <col min="9478" max="9478" width="5.28515625" customWidth="1"/>
    <col min="9479" max="9479" width="3.85546875" bestFit="1" customWidth="1"/>
    <col min="9480" max="9480" width="3.85546875" customWidth="1"/>
    <col min="9481" max="9481" width="5.140625" customWidth="1"/>
    <col min="9482" max="9482" width="3.28515625" bestFit="1" customWidth="1"/>
    <col min="9483" max="9483" width="3.85546875" customWidth="1"/>
    <col min="9484" max="9484" width="6.140625" customWidth="1"/>
    <col min="9485" max="9485" width="3.5703125" bestFit="1" customWidth="1"/>
    <col min="9486" max="9486" width="3.85546875" bestFit="1" customWidth="1"/>
    <col min="9487" max="9487" width="5.28515625" customWidth="1"/>
    <col min="9488" max="9488" width="12.85546875" customWidth="1"/>
    <col min="9489" max="9489" width="9" customWidth="1"/>
    <col min="9490" max="9490" width="8.7109375" customWidth="1"/>
    <col min="9491" max="9491" width="10.42578125" customWidth="1"/>
    <col min="9729" max="9729" width="29.42578125" customWidth="1"/>
    <col min="9730" max="9730" width="27.7109375" customWidth="1"/>
    <col min="9731" max="9731" width="16.85546875" customWidth="1"/>
    <col min="9732" max="9732" width="3" customWidth="1"/>
    <col min="9733" max="9733" width="3.85546875" bestFit="1" customWidth="1"/>
    <col min="9734" max="9734" width="5.28515625" customWidth="1"/>
    <col min="9735" max="9735" width="3.85546875" bestFit="1" customWidth="1"/>
    <col min="9736" max="9736" width="3.85546875" customWidth="1"/>
    <col min="9737" max="9737" width="5.140625" customWidth="1"/>
    <col min="9738" max="9738" width="3.28515625" bestFit="1" customWidth="1"/>
    <col min="9739" max="9739" width="3.85546875" customWidth="1"/>
    <col min="9740" max="9740" width="6.140625" customWidth="1"/>
    <col min="9741" max="9741" width="3.5703125" bestFit="1" customWidth="1"/>
    <col min="9742" max="9742" width="3.85546875" bestFit="1" customWidth="1"/>
    <col min="9743" max="9743" width="5.28515625" customWidth="1"/>
    <col min="9744" max="9744" width="12.85546875" customWidth="1"/>
    <col min="9745" max="9745" width="9" customWidth="1"/>
    <col min="9746" max="9746" width="8.7109375" customWidth="1"/>
    <col min="9747" max="9747" width="10.42578125" customWidth="1"/>
    <col min="9985" max="9985" width="29.42578125" customWidth="1"/>
    <col min="9986" max="9986" width="27.7109375" customWidth="1"/>
    <col min="9987" max="9987" width="16.85546875" customWidth="1"/>
    <col min="9988" max="9988" width="3" customWidth="1"/>
    <col min="9989" max="9989" width="3.85546875" bestFit="1" customWidth="1"/>
    <col min="9990" max="9990" width="5.28515625" customWidth="1"/>
    <col min="9991" max="9991" width="3.85546875" bestFit="1" customWidth="1"/>
    <col min="9992" max="9992" width="3.85546875" customWidth="1"/>
    <col min="9993" max="9993" width="5.140625" customWidth="1"/>
    <col min="9994" max="9994" width="3.28515625" bestFit="1" customWidth="1"/>
    <col min="9995" max="9995" width="3.85546875" customWidth="1"/>
    <col min="9996" max="9996" width="6.140625" customWidth="1"/>
    <col min="9997" max="9997" width="3.5703125" bestFit="1" customWidth="1"/>
    <col min="9998" max="9998" width="3.85546875" bestFit="1" customWidth="1"/>
    <col min="9999" max="9999" width="5.28515625" customWidth="1"/>
    <col min="10000" max="10000" width="12.85546875" customWidth="1"/>
    <col min="10001" max="10001" width="9" customWidth="1"/>
    <col min="10002" max="10002" width="8.7109375" customWidth="1"/>
    <col min="10003" max="10003" width="10.42578125" customWidth="1"/>
    <col min="10241" max="10241" width="29.42578125" customWidth="1"/>
    <col min="10242" max="10242" width="27.7109375" customWidth="1"/>
    <col min="10243" max="10243" width="16.85546875" customWidth="1"/>
    <col min="10244" max="10244" width="3" customWidth="1"/>
    <col min="10245" max="10245" width="3.85546875" bestFit="1" customWidth="1"/>
    <col min="10246" max="10246" width="5.28515625" customWidth="1"/>
    <col min="10247" max="10247" width="3.85546875" bestFit="1" customWidth="1"/>
    <col min="10248" max="10248" width="3.85546875" customWidth="1"/>
    <col min="10249" max="10249" width="5.140625" customWidth="1"/>
    <col min="10250" max="10250" width="3.28515625" bestFit="1" customWidth="1"/>
    <col min="10251" max="10251" width="3.85546875" customWidth="1"/>
    <col min="10252" max="10252" width="6.140625" customWidth="1"/>
    <col min="10253" max="10253" width="3.5703125" bestFit="1" customWidth="1"/>
    <col min="10254" max="10254" width="3.85546875" bestFit="1" customWidth="1"/>
    <col min="10255" max="10255" width="5.28515625" customWidth="1"/>
    <col min="10256" max="10256" width="12.85546875" customWidth="1"/>
    <col min="10257" max="10257" width="9" customWidth="1"/>
    <col min="10258" max="10258" width="8.7109375" customWidth="1"/>
    <col min="10259" max="10259" width="10.42578125" customWidth="1"/>
    <col min="10497" max="10497" width="29.42578125" customWidth="1"/>
    <col min="10498" max="10498" width="27.7109375" customWidth="1"/>
    <col min="10499" max="10499" width="16.85546875" customWidth="1"/>
    <col min="10500" max="10500" width="3" customWidth="1"/>
    <col min="10501" max="10501" width="3.85546875" bestFit="1" customWidth="1"/>
    <col min="10502" max="10502" width="5.28515625" customWidth="1"/>
    <col min="10503" max="10503" width="3.85546875" bestFit="1" customWidth="1"/>
    <col min="10504" max="10504" width="3.85546875" customWidth="1"/>
    <col min="10505" max="10505" width="5.140625" customWidth="1"/>
    <col min="10506" max="10506" width="3.28515625" bestFit="1" customWidth="1"/>
    <col min="10507" max="10507" width="3.85546875" customWidth="1"/>
    <col min="10508" max="10508" width="6.140625" customWidth="1"/>
    <col min="10509" max="10509" width="3.5703125" bestFit="1" customWidth="1"/>
    <col min="10510" max="10510" width="3.85546875" bestFit="1" customWidth="1"/>
    <col min="10511" max="10511" width="5.28515625" customWidth="1"/>
    <col min="10512" max="10512" width="12.85546875" customWidth="1"/>
    <col min="10513" max="10513" width="9" customWidth="1"/>
    <col min="10514" max="10514" width="8.7109375" customWidth="1"/>
    <col min="10515" max="10515" width="10.42578125" customWidth="1"/>
    <col min="10753" max="10753" width="29.42578125" customWidth="1"/>
    <col min="10754" max="10754" width="27.7109375" customWidth="1"/>
    <col min="10755" max="10755" width="16.85546875" customWidth="1"/>
    <col min="10756" max="10756" width="3" customWidth="1"/>
    <col min="10757" max="10757" width="3.85546875" bestFit="1" customWidth="1"/>
    <col min="10758" max="10758" width="5.28515625" customWidth="1"/>
    <col min="10759" max="10759" width="3.85546875" bestFit="1" customWidth="1"/>
    <col min="10760" max="10760" width="3.85546875" customWidth="1"/>
    <col min="10761" max="10761" width="5.140625" customWidth="1"/>
    <col min="10762" max="10762" width="3.28515625" bestFit="1" customWidth="1"/>
    <col min="10763" max="10763" width="3.85546875" customWidth="1"/>
    <col min="10764" max="10764" width="6.140625" customWidth="1"/>
    <col min="10765" max="10765" width="3.5703125" bestFit="1" customWidth="1"/>
    <col min="10766" max="10766" width="3.85546875" bestFit="1" customWidth="1"/>
    <col min="10767" max="10767" width="5.28515625" customWidth="1"/>
    <col min="10768" max="10768" width="12.85546875" customWidth="1"/>
    <col min="10769" max="10769" width="9" customWidth="1"/>
    <col min="10770" max="10770" width="8.7109375" customWidth="1"/>
    <col min="10771" max="10771" width="10.42578125" customWidth="1"/>
    <col min="11009" max="11009" width="29.42578125" customWidth="1"/>
    <col min="11010" max="11010" width="27.7109375" customWidth="1"/>
    <col min="11011" max="11011" width="16.85546875" customWidth="1"/>
    <col min="11012" max="11012" width="3" customWidth="1"/>
    <col min="11013" max="11013" width="3.85546875" bestFit="1" customWidth="1"/>
    <col min="11014" max="11014" width="5.28515625" customWidth="1"/>
    <col min="11015" max="11015" width="3.85546875" bestFit="1" customWidth="1"/>
    <col min="11016" max="11016" width="3.85546875" customWidth="1"/>
    <col min="11017" max="11017" width="5.140625" customWidth="1"/>
    <col min="11018" max="11018" width="3.28515625" bestFit="1" customWidth="1"/>
    <col min="11019" max="11019" width="3.85546875" customWidth="1"/>
    <col min="11020" max="11020" width="6.140625" customWidth="1"/>
    <col min="11021" max="11021" width="3.5703125" bestFit="1" customWidth="1"/>
    <col min="11022" max="11022" width="3.85546875" bestFit="1" customWidth="1"/>
    <col min="11023" max="11023" width="5.28515625" customWidth="1"/>
    <col min="11024" max="11024" width="12.85546875" customWidth="1"/>
    <col min="11025" max="11025" width="9" customWidth="1"/>
    <col min="11026" max="11026" width="8.7109375" customWidth="1"/>
    <col min="11027" max="11027" width="10.42578125" customWidth="1"/>
    <col min="11265" max="11265" width="29.42578125" customWidth="1"/>
    <col min="11266" max="11266" width="27.7109375" customWidth="1"/>
    <col min="11267" max="11267" width="16.85546875" customWidth="1"/>
    <col min="11268" max="11268" width="3" customWidth="1"/>
    <col min="11269" max="11269" width="3.85546875" bestFit="1" customWidth="1"/>
    <col min="11270" max="11270" width="5.28515625" customWidth="1"/>
    <col min="11271" max="11271" width="3.85546875" bestFit="1" customWidth="1"/>
    <col min="11272" max="11272" width="3.85546875" customWidth="1"/>
    <col min="11273" max="11273" width="5.140625" customWidth="1"/>
    <col min="11274" max="11274" width="3.28515625" bestFit="1" customWidth="1"/>
    <col min="11275" max="11275" width="3.85546875" customWidth="1"/>
    <col min="11276" max="11276" width="6.140625" customWidth="1"/>
    <col min="11277" max="11277" width="3.5703125" bestFit="1" customWidth="1"/>
    <col min="11278" max="11278" width="3.85546875" bestFit="1" customWidth="1"/>
    <col min="11279" max="11279" width="5.28515625" customWidth="1"/>
    <col min="11280" max="11280" width="12.85546875" customWidth="1"/>
    <col min="11281" max="11281" width="9" customWidth="1"/>
    <col min="11282" max="11282" width="8.7109375" customWidth="1"/>
    <col min="11283" max="11283" width="10.42578125" customWidth="1"/>
    <col min="11521" max="11521" width="29.42578125" customWidth="1"/>
    <col min="11522" max="11522" width="27.7109375" customWidth="1"/>
    <col min="11523" max="11523" width="16.85546875" customWidth="1"/>
    <col min="11524" max="11524" width="3" customWidth="1"/>
    <col min="11525" max="11525" width="3.85546875" bestFit="1" customWidth="1"/>
    <col min="11526" max="11526" width="5.28515625" customWidth="1"/>
    <col min="11527" max="11527" width="3.85546875" bestFit="1" customWidth="1"/>
    <col min="11528" max="11528" width="3.85546875" customWidth="1"/>
    <col min="11529" max="11529" width="5.140625" customWidth="1"/>
    <col min="11530" max="11530" width="3.28515625" bestFit="1" customWidth="1"/>
    <col min="11531" max="11531" width="3.85546875" customWidth="1"/>
    <col min="11532" max="11532" width="6.140625" customWidth="1"/>
    <col min="11533" max="11533" width="3.5703125" bestFit="1" customWidth="1"/>
    <col min="11534" max="11534" width="3.85546875" bestFit="1" customWidth="1"/>
    <col min="11535" max="11535" width="5.28515625" customWidth="1"/>
    <col min="11536" max="11536" width="12.85546875" customWidth="1"/>
    <col min="11537" max="11537" width="9" customWidth="1"/>
    <col min="11538" max="11538" width="8.7109375" customWidth="1"/>
    <col min="11539" max="11539" width="10.42578125" customWidth="1"/>
    <col min="11777" max="11777" width="29.42578125" customWidth="1"/>
    <col min="11778" max="11778" width="27.7109375" customWidth="1"/>
    <col min="11779" max="11779" width="16.85546875" customWidth="1"/>
    <col min="11780" max="11780" width="3" customWidth="1"/>
    <col min="11781" max="11781" width="3.85546875" bestFit="1" customWidth="1"/>
    <col min="11782" max="11782" width="5.28515625" customWidth="1"/>
    <col min="11783" max="11783" width="3.85546875" bestFit="1" customWidth="1"/>
    <col min="11784" max="11784" width="3.85546875" customWidth="1"/>
    <col min="11785" max="11785" width="5.140625" customWidth="1"/>
    <col min="11786" max="11786" width="3.28515625" bestFit="1" customWidth="1"/>
    <col min="11787" max="11787" width="3.85546875" customWidth="1"/>
    <col min="11788" max="11788" width="6.140625" customWidth="1"/>
    <col min="11789" max="11789" width="3.5703125" bestFit="1" customWidth="1"/>
    <col min="11790" max="11790" width="3.85546875" bestFit="1" customWidth="1"/>
    <col min="11791" max="11791" width="5.28515625" customWidth="1"/>
    <col min="11792" max="11792" width="12.85546875" customWidth="1"/>
    <col min="11793" max="11793" width="9" customWidth="1"/>
    <col min="11794" max="11794" width="8.7109375" customWidth="1"/>
    <col min="11795" max="11795" width="10.42578125" customWidth="1"/>
    <col min="12033" max="12033" width="29.42578125" customWidth="1"/>
    <col min="12034" max="12034" width="27.7109375" customWidth="1"/>
    <col min="12035" max="12035" width="16.85546875" customWidth="1"/>
    <col min="12036" max="12036" width="3" customWidth="1"/>
    <col min="12037" max="12037" width="3.85546875" bestFit="1" customWidth="1"/>
    <col min="12038" max="12038" width="5.28515625" customWidth="1"/>
    <col min="12039" max="12039" width="3.85546875" bestFit="1" customWidth="1"/>
    <col min="12040" max="12040" width="3.85546875" customWidth="1"/>
    <col min="12041" max="12041" width="5.140625" customWidth="1"/>
    <col min="12042" max="12042" width="3.28515625" bestFit="1" customWidth="1"/>
    <col min="12043" max="12043" width="3.85546875" customWidth="1"/>
    <col min="12044" max="12044" width="6.140625" customWidth="1"/>
    <col min="12045" max="12045" width="3.5703125" bestFit="1" customWidth="1"/>
    <col min="12046" max="12046" width="3.85546875" bestFit="1" customWidth="1"/>
    <col min="12047" max="12047" width="5.28515625" customWidth="1"/>
    <col min="12048" max="12048" width="12.85546875" customWidth="1"/>
    <col min="12049" max="12049" width="9" customWidth="1"/>
    <col min="12050" max="12050" width="8.7109375" customWidth="1"/>
    <col min="12051" max="12051" width="10.42578125" customWidth="1"/>
    <col min="12289" max="12289" width="29.42578125" customWidth="1"/>
    <col min="12290" max="12290" width="27.7109375" customWidth="1"/>
    <col min="12291" max="12291" width="16.85546875" customWidth="1"/>
    <col min="12292" max="12292" width="3" customWidth="1"/>
    <col min="12293" max="12293" width="3.85546875" bestFit="1" customWidth="1"/>
    <col min="12294" max="12294" width="5.28515625" customWidth="1"/>
    <col min="12295" max="12295" width="3.85546875" bestFit="1" customWidth="1"/>
    <col min="12296" max="12296" width="3.85546875" customWidth="1"/>
    <col min="12297" max="12297" width="5.140625" customWidth="1"/>
    <col min="12298" max="12298" width="3.28515625" bestFit="1" customWidth="1"/>
    <col min="12299" max="12299" width="3.85546875" customWidth="1"/>
    <col min="12300" max="12300" width="6.140625" customWidth="1"/>
    <col min="12301" max="12301" width="3.5703125" bestFit="1" customWidth="1"/>
    <col min="12302" max="12302" width="3.85546875" bestFit="1" customWidth="1"/>
    <col min="12303" max="12303" width="5.28515625" customWidth="1"/>
    <col min="12304" max="12304" width="12.85546875" customWidth="1"/>
    <col min="12305" max="12305" width="9" customWidth="1"/>
    <col min="12306" max="12306" width="8.7109375" customWidth="1"/>
    <col min="12307" max="12307" width="10.42578125" customWidth="1"/>
    <col min="12545" max="12545" width="29.42578125" customWidth="1"/>
    <col min="12546" max="12546" width="27.7109375" customWidth="1"/>
    <col min="12547" max="12547" width="16.85546875" customWidth="1"/>
    <col min="12548" max="12548" width="3" customWidth="1"/>
    <col min="12549" max="12549" width="3.85546875" bestFit="1" customWidth="1"/>
    <col min="12550" max="12550" width="5.28515625" customWidth="1"/>
    <col min="12551" max="12551" width="3.85546875" bestFit="1" customWidth="1"/>
    <col min="12552" max="12552" width="3.85546875" customWidth="1"/>
    <col min="12553" max="12553" width="5.140625" customWidth="1"/>
    <col min="12554" max="12554" width="3.28515625" bestFit="1" customWidth="1"/>
    <col min="12555" max="12555" width="3.85546875" customWidth="1"/>
    <col min="12556" max="12556" width="6.140625" customWidth="1"/>
    <col min="12557" max="12557" width="3.5703125" bestFit="1" customWidth="1"/>
    <col min="12558" max="12558" width="3.85546875" bestFit="1" customWidth="1"/>
    <col min="12559" max="12559" width="5.28515625" customWidth="1"/>
    <col min="12560" max="12560" width="12.85546875" customWidth="1"/>
    <col min="12561" max="12561" width="9" customWidth="1"/>
    <col min="12562" max="12562" width="8.7109375" customWidth="1"/>
    <col min="12563" max="12563" width="10.42578125" customWidth="1"/>
    <col min="12801" max="12801" width="29.42578125" customWidth="1"/>
    <col min="12802" max="12802" width="27.7109375" customWidth="1"/>
    <col min="12803" max="12803" width="16.85546875" customWidth="1"/>
    <col min="12804" max="12804" width="3" customWidth="1"/>
    <col min="12805" max="12805" width="3.85546875" bestFit="1" customWidth="1"/>
    <col min="12806" max="12806" width="5.28515625" customWidth="1"/>
    <col min="12807" max="12807" width="3.85546875" bestFit="1" customWidth="1"/>
    <col min="12808" max="12808" width="3.85546875" customWidth="1"/>
    <col min="12809" max="12809" width="5.140625" customWidth="1"/>
    <col min="12810" max="12810" width="3.28515625" bestFit="1" customWidth="1"/>
    <col min="12811" max="12811" width="3.85546875" customWidth="1"/>
    <col min="12812" max="12812" width="6.140625" customWidth="1"/>
    <col min="12813" max="12813" width="3.5703125" bestFit="1" customWidth="1"/>
    <col min="12814" max="12814" width="3.85546875" bestFit="1" customWidth="1"/>
    <col min="12815" max="12815" width="5.28515625" customWidth="1"/>
    <col min="12816" max="12816" width="12.85546875" customWidth="1"/>
    <col min="12817" max="12817" width="9" customWidth="1"/>
    <col min="12818" max="12818" width="8.7109375" customWidth="1"/>
    <col min="12819" max="12819" width="10.42578125" customWidth="1"/>
    <col min="13057" max="13057" width="29.42578125" customWidth="1"/>
    <col min="13058" max="13058" width="27.7109375" customWidth="1"/>
    <col min="13059" max="13059" width="16.85546875" customWidth="1"/>
    <col min="13060" max="13060" width="3" customWidth="1"/>
    <col min="13061" max="13061" width="3.85546875" bestFit="1" customWidth="1"/>
    <col min="13062" max="13062" width="5.28515625" customWidth="1"/>
    <col min="13063" max="13063" width="3.85546875" bestFit="1" customWidth="1"/>
    <col min="13064" max="13064" width="3.85546875" customWidth="1"/>
    <col min="13065" max="13065" width="5.140625" customWidth="1"/>
    <col min="13066" max="13066" width="3.28515625" bestFit="1" customWidth="1"/>
    <col min="13067" max="13067" width="3.85546875" customWidth="1"/>
    <col min="13068" max="13068" width="6.140625" customWidth="1"/>
    <col min="13069" max="13069" width="3.5703125" bestFit="1" customWidth="1"/>
    <col min="13070" max="13070" width="3.85546875" bestFit="1" customWidth="1"/>
    <col min="13071" max="13071" width="5.28515625" customWidth="1"/>
    <col min="13072" max="13072" width="12.85546875" customWidth="1"/>
    <col min="13073" max="13073" width="9" customWidth="1"/>
    <col min="13074" max="13074" width="8.7109375" customWidth="1"/>
    <col min="13075" max="13075" width="10.42578125" customWidth="1"/>
    <col min="13313" max="13313" width="29.42578125" customWidth="1"/>
    <col min="13314" max="13314" width="27.7109375" customWidth="1"/>
    <col min="13315" max="13315" width="16.85546875" customWidth="1"/>
    <col min="13316" max="13316" width="3" customWidth="1"/>
    <col min="13317" max="13317" width="3.85546875" bestFit="1" customWidth="1"/>
    <col min="13318" max="13318" width="5.28515625" customWidth="1"/>
    <col min="13319" max="13319" width="3.85546875" bestFit="1" customWidth="1"/>
    <col min="13320" max="13320" width="3.85546875" customWidth="1"/>
    <col min="13321" max="13321" width="5.140625" customWidth="1"/>
    <col min="13322" max="13322" width="3.28515625" bestFit="1" customWidth="1"/>
    <col min="13323" max="13323" width="3.85546875" customWidth="1"/>
    <col min="13324" max="13324" width="6.140625" customWidth="1"/>
    <col min="13325" max="13325" width="3.5703125" bestFit="1" customWidth="1"/>
    <col min="13326" max="13326" width="3.85546875" bestFit="1" customWidth="1"/>
    <col min="13327" max="13327" width="5.28515625" customWidth="1"/>
    <col min="13328" max="13328" width="12.85546875" customWidth="1"/>
    <col min="13329" max="13329" width="9" customWidth="1"/>
    <col min="13330" max="13330" width="8.7109375" customWidth="1"/>
    <col min="13331" max="13331" width="10.42578125" customWidth="1"/>
    <col min="13569" max="13569" width="29.42578125" customWidth="1"/>
    <col min="13570" max="13570" width="27.7109375" customWidth="1"/>
    <col min="13571" max="13571" width="16.85546875" customWidth="1"/>
    <col min="13572" max="13572" width="3" customWidth="1"/>
    <col min="13573" max="13573" width="3.85546875" bestFit="1" customWidth="1"/>
    <col min="13574" max="13574" width="5.28515625" customWidth="1"/>
    <col min="13575" max="13575" width="3.85546875" bestFit="1" customWidth="1"/>
    <col min="13576" max="13576" width="3.85546875" customWidth="1"/>
    <col min="13577" max="13577" width="5.140625" customWidth="1"/>
    <col min="13578" max="13578" width="3.28515625" bestFit="1" customWidth="1"/>
    <col min="13579" max="13579" width="3.85546875" customWidth="1"/>
    <col min="13580" max="13580" width="6.140625" customWidth="1"/>
    <col min="13581" max="13581" width="3.5703125" bestFit="1" customWidth="1"/>
    <col min="13582" max="13582" width="3.85546875" bestFit="1" customWidth="1"/>
    <col min="13583" max="13583" width="5.28515625" customWidth="1"/>
    <col min="13584" max="13584" width="12.85546875" customWidth="1"/>
    <col min="13585" max="13585" width="9" customWidth="1"/>
    <col min="13586" max="13586" width="8.7109375" customWidth="1"/>
    <col min="13587" max="13587" width="10.42578125" customWidth="1"/>
    <col min="13825" max="13825" width="29.42578125" customWidth="1"/>
    <col min="13826" max="13826" width="27.7109375" customWidth="1"/>
    <col min="13827" max="13827" width="16.85546875" customWidth="1"/>
    <col min="13828" max="13828" width="3" customWidth="1"/>
    <col min="13829" max="13829" width="3.85546875" bestFit="1" customWidth="1"/>
    <col min="13830" max="13830" width="5.28515625" customWidth="1"/>
    <col min="13831" max="13831" width="3.85546875" bestFit="1" customWidth="1"/>
    <col min="13832" max="13832" width="3.85546875" customWidth="1"/>
    <col min="13833" max="13833" width="5.140625" customWidth="1"/>
    <col min="13834" max="13834" width="3.28515625" bestFit="1" customWidth="1"/>
    <col min="13835" max="13835" width="3.85546875" customWidth="1"/>
    <col min="13836" max="13836" width="6.140625" customWidth="1"/>
    <col min="13837" max="13837" width="3.5703125" bestFit="1" customWidth="1"/>
    <col min="13838" max="13838" width="3.85546875" bestFit="1" customWidth="1"/>
    <col min="13839" max="13839" width="5.28515625" customWidth="1"/>
    <col min="13840" max="13840" width="12.85546875" customWidth="1"/>
    <col min="13841" max="13841" width="9" customWidth="1"/>
    <col min="13842" max="13842" width="8.7109375" customWidth="1"/>
    <col min="13843" max="13843" width="10.42578125" customWidth="1"/>
    <col min="14081" max="14081" width="29.42578125" customWidth="1"/>
    <col min="14082" max="14082" width="27.7109375" customWidth="1"/>
    <col min="14083" max="14083" width="16.85546875" customWidth="1"/>
    <col min="14084" max="14084" width="3" customWidth="1"/>
    <col min="14085" max="14085" width="3.85546875" bestFit="1" customWidth="1"/>
    <col min="14086" max="14086" width="5.28515625" customWidth="1"/>
    <col min="14087" max="14087" width="3.85546875" bestFit="1" customWidth="1"/>
    <col min="14088" max="14088" width="3.85546875" customWidth="1"/>
    <col min="14089" max="14089" width="5.140625" customWidth="1"/>
    <col min="14090" max="14090" width="3.28515625" bestFit="1" customWidth="1"/>
    <col min="14091" max="14091" width="3.85546875" customWidth="1"/>
    <col min="14092" max="14092" width="6.140625" customWidth="1"/>
    <col min="14093" max="14093" width="3.5703125" bestFit="1" customWidth="1"/>
    <col min="14094" max="14094" width="3.85546875" bestFit="1" customWidth="1"/>
    <col min="14095" max="14095" width="5.28515625" customWidth="1"/>
    <col min="14096" max="14096" width="12.85546875" customWidth="1"/>
    <col min="14097" max="14097" width="9" customWidth="1"/>
    <col min="14098" max="14098" width="8.7109375" customWidth="1"/>
    <col min="14099" max="14099" width="10.42578125" customWidth="1"/>
    <col min="14337" max="14337" width="29.42578125" customWidth="1"/>
    <col min="14338" max="14338" width="27.7109375" customWidth="1"/>
    <col min="14339" max="14339" width="16.85546875" customWidth="1"/>
    <col min="14340" max="14340" width="3" customWidth="1"/>
    <col min="14341" max="14341" width="3.85546875" bestFit="1" customWidth="1"/>
    <col min="14342" max="14342" width="5.28515625" customWidth="1"/>
    <col min="14343" max="14343" width="3.85546875" bestFit="1" customWidth="1"/>
    <col min="14344" max="14344" width="3.85546875" customWidth="1"/>
    <col min="14345" max="14345" width="5.140625" customWidth="1"/>
    <col min="14346" max="14346" width="3.28515625" bestFit="1" customWidth="1"/>
    <col min="14347" max="14347" width="3.85546875" customWidth="1"/>
    <col min="14348" max="14348" width="6.140625" customWidth="1"/>
    <col min="14349" max="14349" width="3.5703125" bestFit="1" customWidth="1"/>
    <col min="14350" max="14350" width="3.85546875" bestFit="1" customWidth="1"/>
    <col min="14351" max="14351" width="5.28515625" customWidth="1"/>
    <col min="14352" max="14352" width="12.85546875" customWidth="1"/>
    <col min="14353" max="14353" width="9" customWidth="1"/>
    <col min="14354" max="14354" width="8.7109375" customWidth="1"/>
    <col min="14355" max="14355" width="10.42578125" customWidth="1"/>
    <col min="14593" max="14593" width="29.42578125" customWidth="1"/>
    <col min="14594" max="14594" width="27.7109375" customWidth="1"/>
    <col min="14595" max="14595" width="16.85546875" customWidth="1"/>
    <col min="14596" max="14596" width="3" customWidth="1"/>
    <col min="14597" max="14597" width="3.85546875" bestFit="1" customWidth="1"/>
    <col min="14598" max="14598" width="5.28515625" customWidth="1"/>
    <col min="14599" max="14599" width="3.85546875" bestFit="1" customWidth="1"/>
    <col min="14600" max="14600" width="3.85546875" customWidth="1"/>
    <col min="14601" max="14601" width="5.140625" customWidth="1"/>
    <col min="14602" max="14602" width="3.28515625" bestFit="1" customWidth="1"/>
    <col min="14603" max="14603" width="3.85546875" customWidth="1"/>
    <col min="14604" max="14604" width="6.140625" customWidth="1"/>
    <col min="14605" max="14605" width="3.5703125" bestFit="1" customWidth="1"/>
    <col min="14606" max="14606" width="3.85546875" bestFit="1" customWidth="1"/>
    <col min="14607" max="14607" width="5.28515625" customWidth="1"/>
    <col min="14608" max="14608" width="12.85546875" customWidth="1"/>
    <col min="14609" max="14609" width="9" customWidth="1"/>
    <col min="14610" max="14610" width="8.7109375" customWidth="1"/>
    <col min="14611" max="14611" width="10.42578125" customWidth="1"/>
    <col min="14849" max="14849" width="29.42578125" customWidth="1"/>
    <col min="14850" max="14850" width="27.7109375" customWidth="1"/>
    <col min="14851" max="14851" width="16.85546875" customWidth="1"/>
    <col min="14852" max="14852" width="3" customWidth="1"/>
    <col min="14853" max="14853" width="3.85546875" bestFit="1" customWidth="1"/>
    <col min="14854" max="14854" width="5.28515625" customWidth="1"/>
    <col min="14855" max="14855" width="3.85546875" bestFit="1" customWidth="1"/>
    <col min="14856" max="14856" width="3.85546875" customWidth="1"/>
    <col min="14857" max="14857" width="5.140625" customWidth="1"/>
    <col min="14858" max="14858" width="3.28515625" bestFit="1" customWidth="1"/>
    <col min="14859" max="14859" width="3.85546875" customWidth="1"/>
    <col min="14860" max="14860" width="6.140625" customWidth="1"/>
    <col min="14861" max="14861" width="3.5703125" bestFit="1" customWidth="1"/>
    <col min="14862" max="14862" width="3.85546875" bestFit="1" customWidth="1"/>
    <col min="14863" max="14863" width="5.28515625" customWidth="1"/>
    <col min="14864" max="14864" width="12.85546875" customWidth="1"/>
    <col min="14865" max="14865" width="9" customWidth="1"/>
    <col min="14866" max="14866" width="8.7109375" customWidth="1"/>
    <col min="14867" max="14867" width="10.42578125" customWidth="1"/>
    <col min="15105" max="15105" width="29.42578125" customWidth="1"/>
    <col min="15106" max="15106" width="27.7109375" customWidth="1"/>
    <col min="15107" max="15107" width="16.85546875" customWidth="1"/>
    <col min="15108" max="15108" width="3" customWidth="1"/>
    <col min="15109" max="15109" width="3.85546875" bestFit="1" customWidth="1"/>
    <col min="15110" max="15110" width="5.28515625" customWidth="1"/>
    <col min="15111" max="15111" width="3.85546875" bestFit="1" customWidth="1"/>
    <col min="15112" max="15112" width="3.85546875" customWidth="1"/>
    <col min="15113" max="15113" width="5.140625" customWidth="1"/>
    <col min="15114" max="15114" width="3.28515625" bestFit="1" customWidth="1"/>
    <col min="15115" max="15115" width="3.85546875" customWidth="1"/>
    <col min="15116" max="15116" width="6.140625" customWidth="1"/>
    <col min="15117" max="15117" width="3.5703125" bestFit="1" customWidth="1"/>
    <col min="15118" max="15118" width="3.85546875" bestFit="1" customWidth="1"/>
    <col min="15119" max="15119" width="5.28515625" customWidth="1"/>
    <col min="15120" max="15120" width="12.85546875" customWidth="1"/>
    <col min="15121" max="15121" width="9" customWidth="1"/>
    <col min="15122" max="15122" width="8.7109375" customWidth="1"/>
    <col min="15123" max="15123" width="10.42578125" customWidth="1"/>
    <col min="15361" max="15361" width="29.42578125" customWidth="1"/>
    <col min="15362" max="15362" width="27.7109375" customWidth="1"/>
    <col min="15363" max="15363" width="16.85546875" customWidth="1"/>
    <col min="15364" max="15364" width="3" customWidth="1"/>
    <col min="15365" max="15365" width="3.85546875" bestFit="1" customWidth="1"/>
    <col min="15366" max="15366" width="5.28515625" customWidth="1"/>
    <col min="15367" max="15367" width="3.85546875" bestFit="1" customWidth="1"/>
    <col min="15368" max="15368" width="3.85546875" customWidth="1"/>
    <col min="15369" max="15369" width="5.140625" customWidth="1"/>
    <col min="15370" max="15370" width="3.28515625" bestFit="1" customWidth="1"/>
    <col min="15371" max="15371" width="3.85546875" customWidth="1"/>
    <col min="15372" max="15372" width="6.140625" customWidth="1"/>
    <col min="15373" max="15373" width="3.5703125" bestFit="1" customWidth="1"/>
    <col min="15374" max="15374" width="3.85546875" bestFit="1" customWidth="1"/>
    <col min="15375" max="15375" width="5.28515625" customWidth="1"/>
    <col min="15376" max="15376" width="12.85546875" customWidth="1"/>
    <col min="15377" max="15377" width="9" customWidth="1"/>
    <col min="15378" max="15378" width="8.7109375" customWidth="1"/>
    <col min="15379" max="15379" width="10.42578125" customWidth="1"/>
    <col min="15617" max="15617" width="29.42578125" customWidth="1"/>
    <col min="15618" max="15618" width="27.7109375" customWidth="1"/>
    <col min="15619" max="15619" width="16.85546875" customWidth="1"/>
    <col min="15620" max="15620" width="3" customWidth="1"/>
    <col min="15621" max="15621" width="3.85546875" bestFit="1" customWidth="1"/>
    <col min="15622" max="15622" width="5.28515625" customWidth="1"/>
    <col min="15623" max="15623" width="3.85546875" bestFit="1" customWidth="1"/>
    <col min="15624" max="15624" width="3.85546875" customWidth="1"/>
    <col min="15625" max="15625" width="5.140625" customWidth="1"/>
    <col min="15626" max="15626" width="3.28515625" bestFit="1" customWidth="1"/>
    <col min="15627" max="15627" width="3.85546875" customWidth="1"/>
    <col min="15628" max="15628" width="6.140625" customWidth="1"/>
    <col min="15629" max="15629" width="3.5703125" bestFit="1" customWidth="1"/>
    <col min="15630" max="15630" width="3.85546875" bestFit="1" customWidth="1"/>
    <col min="15631" max="15631" width="5.28515625" customWidth="1"/>
    <col min="15632" max="15632" width="12.85546875" customWidth="1"/>
    <col min="15633" max="15633" width="9" customWidth="1"/>
    <col min="15634" max="15634" width="8.7109375" customWidth="1"/>
    <col min="15635" max="15635" width="10.42578125" customWidth="1"/>
    <col min="15873" max="15873" width="29.42578125" customWidth="1"/>
    <col min="15874" max="15874" width="27.7109375" customWidth="1"/>
    <col min="15875" max="15875" width="16.85546875" customWidth="1"/>
    <col min="15876" max="15876" width="3" customWidth="1"/>
    <col min="15877" max="15877" width="3.85546875" bestFit="1" customWidth="1"/>
    <col min="15878" max="15878" width="5.28515625" customWidth="1"/>
    <col min="15879" max="15879" width="3.85546875" bestFit="1" customWidth="1"/>
    <col min="15880" max="15880" width="3.85546875" customWidth="1"/>
    <col min="15881" max="15881" width="5.140625" customWidth="1"/>
    <col min="15882" max="15882" width="3.28515625" bestFit="1" customWidth="1"/>
    <col min="15883" max="15883" width="3.85546875" customWidth="1"/>
    <col min="15884" max="15884" width="6.140625" customWidth="1"/>
    <col min="15885" max="15885" width="3.5703125" bestFit="1" customWidth="1"/>
    <col min="15886" max="15886" width="3.85546875" bestFit="1" customWidth="1"/>
    <col min="15887" max="15887" width="5.28515625" customWidth="1"/>
    <col min="15888" max="15888" width="12.85546875" customWidth="1"/>
    <col min="15889" max="15889" width="9" customWidth="1"/>
    <col min="15890" max="15890" width="8.7109375" customWidth="1"/>
    <col min="15891" max="15891" width="10.42578125" customWidth="1"/>
    <col min="16129" max="16129" width="29.42578125" customWidth="1"/>
    <col min="16130" max="16130" width="27.7109375" customWidth="1"/>
    <col min="16131" max="16131" width="16.85546875" customWidth="1"/>
    <col min="16132" max="16132" width="3" customWidth="1"/>
    <col min="16133" max="16133" width="3.85546875" bestFit="1" customWidth="1"/>
    <col min="16134" max="16134" width="5.28515625" customWidth="1"/>
    <col min="16135" max="16135" width="3.85546875" bestFit="1" customWidth="1"/>
    <col min="16136" max="16136" width="3.85546875" customWidth="1"/>
    <col min="16137" max="16137" width="5.140625" customWidth="1"/>
    <col min="16138" max="16138" width="3.28515625" bestFit="1" customWidth="1"/>
    <col min="16139" max="16139" width="3.85546875" customWidth="1"/>
    <col min="16140" max="16140" width="6.140625" customWidth="1"/>
    <col min="16141" max="16141" width="3.5703125" bestFit="1" customWidth="1"/>
    <col min="16142" max="16142" width="3.85546875" bestFit="1" customWidth="1"/>
    <col min="16143" max="16143" width="5.28515625" customWidth="1"/>
    <col min="16144" max="16144" width="12.85546875" customWidth="1"/>
    <col min="16145" max="16145" width="9" customWidth="1"/>
    <col min="16146" max="16146" width="8.7109375" customWidth="1"/>
    <col min="16147" max="16147" width="10.42578125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1.7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idden="1" x14ac:dyDescent="0.25">
      <c r="A4" s="6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idden="1" x14ac:dyDescent="0.25">
      <c r="A5" s="61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6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301" t="s">
        <v>4</v>
      </c>
      <c r="B7" s="1301" t="s">
        <v>5</v>
      </c>
      <c r="C7" s="1301" t="s">
        <v>6</v>
      </c>
      <c r="D7" s="1303" t="s">
        <v>7</v>
      </c>
      <c r="E7" s="1303"/>
      <c r="F7" s="1303"/>
      <c r="G7" s="1303" t="s">
        <v>8</v>
      </c>
      <c r="H7" s="1303"/>
      <c r="I7" s="1303"/>
      <c r="J7" s="1303" t="s">
        <v>9</v>
      </c>
      <c r="K7" s="1303"/>
      <c r="L7" s="1303"/>
      <c r="M7" s="1303" t="s">
        <v>10</v>
      </c>
      <c r="N7" s="1303"/>
      <c r="O7" s="1303"/>
      <c r="P7" s="1304" t="s">
        <v>11</v>
      </c>
      <c r="Q7" s="1305"/>
      <c r="R7" s="1306"/>
      <c r="S7" s="1301" t="s">
        <v>12</v>
      </c>
    </row>
    <row r="8" spans="1:19" hidden="1" x14ac:dyDescent="0.25">
      <c r="A8" s="1302"/>
      <c r="B8" s="1302"/>
      <c r="C8" s="1302"/>
      <c r="D8" s="26" t="s">
        <v>13</v>
      </c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19</v>
      </c>
      <c r="K8" s="26" t="s">
        <v>20</v>
      </c>
      <c r="L8" s="26" t="s">
        <v>21</v>
      </c>
      <c r="M8" s="26" t="s">
        <v>22</v>
      </c>
      <c r="N8" s="26" t="s">
        <v>23</v>
      </c>
      <c r="O8" s="62" t="s">
        <v>24</v>
      </c>
      <c r="P8" s="63" t="s">
        <v>25</v>
      </c>
      <c r="Q8" s="26" t="s">
        <v>26</v>
      </c>
      <c r="R8" s="26" t="s">
        <v>27</v>
      </c>
      <c r="S8" s="1302"/>
    </row>
    <row r="9" spans="1:19" ht="33.75" hidden="1" x14ac:dyDescent="0.25">
      <c r="A9" s="64" t="s">
        <v>28</v>
      </c>
      <c r="B9" s="64" t="s">
        <v>29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67">
        <f>SUM(P11:P12)</f>
        <v>40000</v>
      </c>
      <c r="Q9" s="68"/>
      <c r="R9" s="68"/>
      <c r="S9" s="68" t="s">
        <v>30</v>
      </c>
    </row>
    <row r="10" spans="1:19" ht="22.5" hidden="1" x14ac:dyDescent="0.25">
      <c r="A10" s="69" t="s">
        <v>31</v>
      </c>
      <c r="B10" s="70" t="s">
        <v>32</v>
      </c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  <c r="P10" s="74">
        <f>SUM(P12:P16)</f>
        <v>60000</v>
      </c>
      <c r="Q10" s="75"/>
      <c r="R10" s="75"/>
      <c r="S10" s="72" t="s">
        <v>30</v>
      </c>
    </row>
    <row r="11" spans="1:19" ht="22.5" hidden="1" x14ac:dyDescent="0.25">
      <c r="A11" s="76" t="s">
        <v>33</v>
      </c>
      <c r="B11" s="70" t="s">
        <v>34</v>
      </c>
      <c r="C11" s="71" t="s">
        <v>35</v>
      </c>
      <c r="D11" s="72">
        <v>2</v>
      </c>
      <c r="E11" s="72">
        <v>1</v>
      </c>
      <c r="F11" s="72">
        <v>2</v>
      </c>
      <c r="G11" s="72">
        <v>1</v>
      </c>
      <c r="H11" s="72">
        <v>2</v>
      </c>
      <c r="I11" s="72">
        <v>2</v>
      </c>
      <c r="J11" s="72">
        <v>2</v>
      </c>
      <c r="K11" s="72">
        <v>2</v>
      </c>
      <c r="L11" s="72">
        <v>2</v>
      </c>
      <c r="M11" s="72">
        <v>2</v>
      </c>
      <c r="N11" s="72">
        <v>1</v>
      </c>
      <c r="O11" s="73">
        <v>1</v>
      </c>
      <c r="P11" s="74" t="s">
        <v>36</v>
      </c>
      <c r="Q11" s="75"/>
      <c r="R11" s="75"/>
      <c r="S11" s="72" t="s">
        <v>30</v>
      </c>
    </row>
    <row r="12" spans="1:19" ht="33.75" hidden="1" x14ac:dyDescent="0.25">
      <c r="A12" s="76" t="s">
        <v>37</v>
      </c>
      <c r="B12" s="70" t="s">
        <v>38</v>
      </c>
      <c r="C12" s="71" t="s">
        <v>39</v>
      </c>
      <c r="D12" s="72"/>
      <c r="E12" s="72"/>
      <c r="F12" s="72">
        <v>1</v>
      </c>
      <c r="G12" s="72"/>
      <c r="H12" s="72"/>
      <c r="I12" s="72"/>
      <c r="J12" s="72"/>
      <c r="K12" s="72"/>
      <c r="L12" s="72">
        <v>1</v>
      </c>
      <c r="M12" s="72"/>
      <c r="N12" s="72"/>
      <c r="O12" s="73"/>
      <c r="P12" s="77">
        <v>40000</v>
      </c>
      <c r="Q12" s="78"/>
      <c r="R12" s="78"/>
      <c r="S12" s="72" t="s">
        <v>30</v>
      </c>
    </row>
    <row r="13" spans="1:19" ht="22.5" hidden="1" x14ac:dyDescent="0.25">
      <c r="A13" s="69" t="s">
        <v>40</v>
      </c>
      <c r="B13" s="70" t="s">
        <v>41</v>
      </c>
      <c r="C13" s="76" t="s">
        <v>42</v>
      </c>
      <c r="D13" s="72">
        <v>2</v>
      </c>
      <c r="E13" s="72">
        <v>2</v>
      </c>
      <c r="F13" s="72">
        <v>2</v>
      </c>
      <c r="G13" s="72">
        <v>1</v>
      </c>
      <c r="H13" s="72">
        <v>1</v>
      </c>
      <c r="I13" s="72">
        <v>1</v>
      </c>
      <c r="J13" s="72">
        <v>1</v>
      </c>
      <c r="K13" s="72">
        <v>1</v>
      </c>
      <c r="L13" s="72">
        <v>1</v>
      </c>
      <c r="M13" s="72">
        <v>1</v>
      </c>
      <c r="N13" s="72">
        <v>1</v>
      </c>
      <c r="O13" s="73">
        <v>1</v>
      </c>
      <c r="P13" s="74" t="s">
        <v>36</v>
      </c>
      <c r="Q13" s="75"/>
      <c r="R13" s="75"/>
      <c r="S13" s="72" t="s">
        <v>30</v>
      </c>
    </row>
    <row r="14" spans="1:19" ht="33.75" hidden="1" x14ac:dyDescent="0.25">
      <c r="A14" s="69" t="s">
        <v>43</v>
      </c>
      <c r="B14" s="70" t="s">
        <v>44</v>
      </c>
      <c r="C14" s="76" t="s">
        <v>45</v>
      </c>
      <c r="D14" s="72"/>
      <c r="E14" s="72"/>
      <c r="F14" s="72"/>
      <c r="G14" s="72">
        <v>1</v>
      </c>
      <c r="H14" s="72"/>
      <c r="I14" s="72"/>
      <c r="J14" s="72"/>
      <c r="K14" s="72">
        <v>1</v>
      </c>
      <c r="L14" s="72"/>
      <c r="M14" s="72"/>
      <c r="N14" s="72"/>
      <c r="O14" s="73">
        <v>1</v>
      </c>
      <c r="P14" s="74" t="s">
        <v>36</v>
      </c>
      <c r="Q14" s="75"/>
      <c r="R14" s="75"/>
      <c r="S14" s="72" t="s">
        <v>30</v>
      </c>
    </row>
    <row r="15" spans="1:19" ht="22.5" hidden="1" x14ac:dyDescent="0.25">
      <c r="A15" s="69" t="s">
        <v>46</v>
      </c>
      <c r="B15" s="70" t="s">
        <v>47</v>
      </c>
      <c r="C15" s="76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P15" s="74"/>
      <c r="Q15" s="75"/>
      <c r="R15" s="75"/>
      <c r="S15" s="72" t="s">
        <v>30</v>
      </c>
    </row>
    <row r="16" spans="1:19" ht="33.75" hidden="1" x14ac:dyDescent="0.25">
      <c r="A16" s="64" t="s">
        <v>48</v>
      </c>
      <c r="B16" s="64" t="s">
        <v>49</v>
      </c>
      <c r="C16" s="79" t="s">
        <v>50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80">
        <f>SUM(P17:P22)</f>
        <v>20000</v>
      </c>
      <c r="Q16" s="81"/>
      <c r="R16" s="81"/>
      <c r="S16" s="68" t="s">
        <v>30</v>
      </c>
    </row>
    <row r="17" spans="1:20" ht="22.5" hidden="1" x14ac:dyDescent="0.25">
      <c r="A17" s="69" t="s">
        <v>51</v>
      </c>
      <c r="B17" s="70" t="s">
        <v>52</v>
      </c>
      <c r="C17" s="71" t="s">
        <v>53</v>
      </c>
      <c r="D17" s="72">
        <v>3</v>
      </c>
      <c r="E17" s="72">
        <v>4</v>
      </c>
      <c r="F17" s="72">
        <v>3</v>
      </c>
      <c r="G17" s="72">
        <v>4</v>
      </c>
      <c r="H17" s="72">
        <v>3</v>
      </c>
      <c r="I17" s="72">
        <v>4</v>
      </c>
      <c r="J17" s="72">
        <v>3</v>
      </c>
      <c r="K17" s="72">
        <v>4</v>
      </c>
      <c r="L17" s="72">
        <v>3</v>
      </c>
      <c r="M17" s="72">
        <v>3</v>
      </c>
      <c r="N17" s="72">
        <v>3</v>
      </c>
      <c r="O17" s="73">
        <v>3</v>
      </c>
      <c r="P17" s="74" t="s">
        <v>36</v>
      </c>
      <c r="Q17" s="75"/>
      <c r="R17" s="75"/>
      <c r="S17" s="72" t="s">
        <v>30</v>
      </c>
    </row>
    <row r="18" spans="1:20" ht="22.5" hidden="1" x14ac:dyDescent="0.25">
      <c r="A18" s="69" t="s">
        <v>54</v>
      </c>
      <c r="B18" s="70" t="s">
        <v>52</v>
      </c>
      <c r="C18" s="71" t="s">
        <v>55</v>
      </c>
      <c r="D18" s="72">
        <v>3</v>
      </c>
      <c r="E18" s="72">
        <v>4</v>
      </c>
      <c r="F18" s="72">
        <v>3</v>
      </c>
      <c r="G18" s="72">
        <v>4</v>
      </c>
      <c r="H18" s="72">
        <v>3</v>
      </c>
      <c r="I18" s="72">
        <v>4</v>
      </c>
      <c r="J18" s="72">
        <v>3</v>
      </c>
      <c r="K18" s="72">
        <v>4</v>
      </c>
      <c r="L18" s="72">
        <v>3</v>
      </c>
      <c r="M18" s="72">
        <v>3</v>
      </c>
      <c r="N18" s="72">
        <v>3</v>
      </c>
      <c r="O18" s="73">
        <v>3</v>
      </c>
      <c r="P18" s="74">
        <v>20000</v>
      </c>
      <c r="Q18" s="75"/>
      <c r="R18" s="75"/>
      <c r="S18" s="72" t="s">
        <v>30</v>
      </c>
    </row>
    <row r="19" spans="1:20" ht="22.5" hidden="1" x14ac:dyDescent="0.25">
      <c r="A19" s="69" t="s">
        <v>56</v>
      </c>
      <c r="B19" s="70" t="s">
        <v>57</v>
      </c>
      <c r="C19" s="71" t="s">
        <v>58</v>
      </c>
      <c r="D19" s="72">
        <v>1</v>
      </c>
      <c r="E19" s="72">
        <v>1</v>
      </c>
      <c r="F19" s="72">
        <v>1</v>
      </c>
      <c r="G19" s="72">
        <v>1</v>
      </c>
      <c r="H19" s="72">
        <v>1</v>
      </c>
      <c r="I19" s="72">
        <v>1</v>
      </c>
      <c r="J19" s="72">
        <v>1</v>
      </c>
      <c r="K19" s="72">
        <v>1</v>
      </c>
      <c r="L19" s="72">
        <v>1</v>
      </c>
      <c r="M19" s="72">
        <v>1</v>
      </c>
      <c r="N19" s="72"/>
      <c r="O19" s="73"/>
      <c r="P19" s="74" t="s">
        <v>36</v>
      </c>
      <c r="Q19" s="75"/>
      <c r="R19" s="75"/>
      <c r="S19" s="72" t="s">
        <v>30</v>
      </c>
    </row>
    <row r="20" spans="1:20" ht="22.5" hidden="1" x14ac:dyDescent="0.25">
      <c r="A20" s="69" t="s">
        <v>59</v>
      </c>
      <c r="B20" s="70" t="s">
        <v>60</v>
      </c>
      <c r="C20" s="71" t="s">
        <v>61</v>
      </c>
      <c r="D20" s="72">
        <v>7</v>
      </c>
      <c r="E20" s="72">
        <v>7</v>
      </c>
      <c r="F20" s="72">
        <v>7</v>
      </c>
      <c r="G20" s="72">
        <v>6</v>
      </c>
      <c r="H20" s="72">
        <v>6</v>
      </c>
      <c r="I20" s="72">
        <v>6</v>
      </c>
      <c r="J20" s="72">
        <v>6</v>
      </c>
      <c r="K20" s="72">
        <v>6</v>
      </c>
      <c r="L20" s="72">
        <v>6</v>
      </c>
      <c r="M20" s="72">
        <v>6</v>
      </c>
      <c r="N20" s="72">
        <v>6</v>
      </c>
      <c r="O20" s="73">
        <v>6</v>
      </c>
      <c r="P20" s="74" t="s">
        <v>36</v>
      </c>
      <c r="Q20" s="75"/>
      <c r="R20" s="75"/>
      <c r="S20" s="72" t="s">
        <v>30</v>
      </c>
    </row>
    <row r="21" spans="1:20" ht="22.5" hidden="1" x14ac:dyDescent="0.25">
      <c r="A21" s="69" t="s">
        <v>62</v>
      </c>
      <c r="B21" s="70" t="s">
        <v>63</v>
      </c>
      <c r="C21" s="71" t="s">
        <v>64</v>
      </c>
      <c r="D21" s="72">
        <v>2</v>
      </c>
      <c r="E21" s="72">
        <v>3</v>
      </c>
      <c r="F21" s="72">
        <v>2</v>
      </c>
      <c r="G21" s="72">
        <v>2</v>
      </c>
      <c r="H21" s="72">
        <v>2</v>
      </c>
      <c r="I21" s="72">
        <v>2</v>
      </c>
      <c r="J21" s="72">
        <v>2</v>
      </c>
      <c r="K21" s="72">
        <v>2</v>
      </c>
      <c r="L21" s="72">
        <v>2</v>
      </c>
      <c r="M21" s="72">
        <v>2</v>
      </c>
      <c r="N21" s="72">
        <v>2</v>
      </c>
      <c r="O21" s="73">
        <v>2</v>
      </c>
      <c r="P21" s="74" t="s">
        <v>36</v>
      </c>
      <c r="Q21" s="75"/>
      <c r="R21" s="75"/>
      <c r="S21" s="72" t="s">
        <v>30</v>
      </c>
    </row>
    <row r="22" spans="1:20" ht="22.5" hidden="1" x14ac:dyDescent="0.25">
      <c r="A22" s="69" t="s">
        <v>65</v>
      </c>
      <c r="B22" s="70" t="s">
        <v>66</v>
      </c>
      <c r="C22" s="71" t="s">
        <v>67</v>
      </c>
      <c r="D22" s="72">
        <v>1</v>
      </c>
      <c r="E22" s="72">
        <v>2</v>
      </c>
      <c r="F22" s="72">
        <v>2</v>
      </c>
      <c r="G22" s="72">
        <v>2</v>
      </c>
      <c r="H22" s="72">
        <v>2</v>
      </c>
      <c r="I22" s="72">
        <v>1</v>
      </c>
      <c r="J22" s="72">
        <v>1</v>
      </c>
      <c r="K22" s="72">
        <v>1</v>
      </c>
      <c r="L22" s="72">
        <v>1</v>
      </c>
      <c r="M22" s="72">
        <v>1</v>
      </c>
      <c r="N22" s="72">
        <v>1</v>
      </c>
      <c r="O22" s="73">
        <v>1</v>
      </c>
      <c r="P22" s="74" t="s">
        <v>36</v>
      </c>
      <c r="Q22" s="75"/>
      <c r="R22" s="75"/>
      <c r="S22" s="72" t="s">
        <v>30</v>
      </c>
    </row>
    <row r="23" spans="1:20" ht="22.5" hidden="1" x14ac:dyDescent="0.25">
      <c r="A23" s="64" t="s">
        <v>68</v>
      </c>
      <c r="B23" s="64" t="s">
        <v>69</v>
      </c>
      <c r="C23" s="82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67">
        <f>SUM(P24:P28)</f>
        <v>1159300</v>
      </c>
      <c r="Q23" s="68"/>
      <c r="R23" s="68"/>
      <c r="S23" s="68" t="s">
        <v>30</v>
      </c>
    </row>
    <row r="24" spans="1:20" ht="22.5" hidden="1" x14ac:dyDescent="0.25">
      <c r="A24" s="69" t="s">
        <v>70</v>
      </c>
      <c r="B24" s="70" t="s">
        <v>71</v>
      </c>
      <c r="C24" s="76" t="s">
        <v>72</v>
      </c>
      <c r="D24" s="72"/>
      <c r="E24" s="72"/>
      <c r="F24" s="72"/>
      <c r="G24" s="72">
        <v>6</v>
      </c>
      <c r="H24" s="72"/>
      <c r="I24" s="72"/>
      <c r="J24" s="72"/>
      <c r="K24" s="72"/>
      <c r="L24" s="72"/>
      <c r="M24" s="72"/>
      <c r="N24" s="72"/>
      <c r="O24" s="73"/>
      <c r="P24" s="74">
        <v>9300</v>
      </c>
      <c r="Q24" s="75"/>
      <c r="R24" s="75"/>
      <c r="S24" s="72" t="s">
        <v>30</v>
      </c>
    </row>
    <row r="25" spans="1:20" ht="22.5" hidden="1" x14ac:dyDescent="0.25">
      <c r="A25" s="69" t="s">
        <v>73</v>
      </c>
      <c r="B25" s="70" t="s">
        <v>74</v>
      </c>
      <c r="C25" s="76" t="s">
        <v>75</v>
      </c>
      <c r="D25" s="72"/>
      <c r="E25" s="72"/>
      <c r="F25" s="72"/>
      <c r="G25" s="72">
        <v>1</v>
      </c>
      <c r="H25" s="72"/>
      <c r="I25" s="72"/>
      <c r="J25" s="72"/>
      <c r="K25" s="72"/>
      <c r="L25" s="72"/>
      <c r="M25" s="72"/>
      <c r="N25" s="72"/>
      <c r="O25" s="73"/>
      <c r="P25" s="74"/>
      <c r="Q25" s="75"/>
      <c r="R25" s="75"/>
      <c r="S25" s="72" t="s">
        <v>30</v>
      </c>
    </row>
    <row r="26" spans="1:20" ht="45" hidden="1" x14ac:dyDescent="0.25">
      <c r="A26" s="69" t="s">
        <v>76</v>
      </c>
      <c r="B26" s="70" t="s">
        <v>77</v>
      </c>
      <c r="C26" s="76" t="s">
        <v>78</v>
      </c>
      <c r="D26" s="72"/>
      <c r="E26" s="72"/>
      <c r="F26" s="72"/>
      <c r="G26" s="72">
        <v>3</v>
      </c>
      <c r="H26" s="72"/>
      <c r="I26" s="72"/>
      <c r="J26" s="72"/>
      <c r="K26" s="72"/>
      <c r="L26" s="72"/>
      <c r="M26" s="72"/>
      <c r="N26" s="72">
        <v>2</v>
      </c>
      <c r="O26" s="73"/>
      <c r="P26" s="74">
        <v>1150000</v>
      </c>
      <c r="Q26" s="75"/>
      <c r="R26" s="75"/>
      <c r="S26" s="72" t="s">
        <v>30</v>
      </c>
    </row>
    <row r="27" spans="1:20" ht="22.5" hidden="1" x14ac:dyDescent="0.25">
      <c r="A27" s="69" t="s">
        <v>79</v>
      </c>
      <c r="B27" s="70" t="s">
        <v>80</v>
      </c>
      <c r="C27" s="76" t="s">
        <v>81</v>
      </c>
      <c r="D27" s="72">
        <v>1</v>
      </c>
      <c r="E27" s="72">
        <v>1</v>
      </c>
      <c r="F27" s="72">
        <v>1</v>
      </c>
      <c r="G27" s="72">
        <v>1</v>
      </c>
      <c r="H27" s="72">
        <v>1</v>
      </c>
      <c r="I27" s="72">
        <v>1</v>
      </c>
      <c r="J27" s="72">
        <v>1</v>
      </c>
      <c r="K27" s="72">
        <v>1</v>
      </c>
      <c r="L27" s="72">
        <v>1</v>
      </c>
      <c r="M27" s="72">
        <v>1</v>
      </c>
      <c r="N27" s="72">
        <v>1</v>
      </c>
      <c r="O27" s="73">
        <v>1</v>
      </c>
      <c r="P27" s="74" t="s">
        <v>36</v>
      </c>
      <c r="Q27" s="75"/>
      <c r="R27" s="75"/>
      <c r="S27" s="72" t="s">
        <v>30</v>
      </c>
    </row>
    <row r="28" spans="1:20" ht="22.5" hidden="1" x14ac:dyDescent="0.25">
      <c r="A28" s="69" t="s">
        <v>82</v>
      </c>
      <c r="B28" s="70" t="s">
        <v>83</v>
      </c>
      <c r="C28" s="76" t="s">
        <v>84</v>
      </c>
      <c r="D28" s="72">
        <v>1</v>
      </c>
      <c r="E28" s="72">
        <v>1</v>
      </c>
      <c r="F28" s="72">
        <v>1</v>
      </c>
      <c r="G28" s="72">
        <v>1</v>
      </c>
      <c r="H28" s="72">
        <v>1</v>
      </c>
      <c r="I28" s="72">
        <v>1</v>
      </c>
      <c r="J28" s="72">
        <v>1</v>
      </c>
      <c r="K28" s="72">
        <v>1</v>
      </c>
      <c r="L28" s="72">
        <v>1</v>
      </c>
      <c r="M28" s="72">
        <v>1</v>
      </c>
      <c r="N28" s="72">
        <v>1</v>
      </c>
      <c r="O28" s="73">
        <v>1</v>
      </c>
      <c r="P28" s="74" t="s">
        <v>36</v>
      </c>
      <c r="Q28" s="75"/>
      <c r="R28" s="75"/>
      <c r="S28" s="72" t="s">
        <v>30</v>
      </c>
    </row>
    <row r="29" spans="1:20" hidden="1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18"/>
    </row>
    <row r="30" spans="1:20" ht="38.25" hidden="1" customHeight="1" x14ac:dyDescent="0.2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18"/>
    </row>
    <row r="31" spans="1:20" ht="38.25" hidden="1" customHeight="1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18"/>
    </row>
    <row r="32" spans="1:20" ht="38.25" hidden="1" customHeight="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18"/>
    </row>
    <row r="33" spans="1:20" ht="38.25" hidden="1" customHeight="1" x14ac:dyDescent="0.2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18"/>
    </row>
    <row r="34" spans="1:20" ht="38.25" hidden="1" customHeight="1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18"/>
    </row>
    <row r="35" spans="1:20" ht="38.25" hidden="1" customHeight="1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18"/>
    </row>
    <row r="36" spans="1:20" ht="38.25" hidden="1" customHeight="1" x14ac:dyDescent="0.2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18"/>
    </row>
    <row r="37" spans="1:20" ht="38.25" hidden="1" customHeight="1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18"/>
    </row>
    <row r="38" spans="1:20" ht="38.25" hidden="1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18"/>
    </row>
    <row r="39" spans="1:20" ht="38.25" hidden="1" customHeight="1" x14ac:dyDescent="0.2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18"/>
    </row>
    <row r="40" spans="1:20" ht="38.25" hidden="1" customHeight="1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18"/>
    </row>
    <row r="41" spans="1:20" ht="38.25" hidden="1" customHeight="1" x14ac:dyDescent="0.2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18"/>
    </row>
    <row r="42" spans="1:20" ht="39.75" hidden="1" customHeight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18"/>
    </row>
    <row r="43" spans="1:20" ht="20.25" hidden="1" customHeight="1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20" ht="20.25" customHeight="1" x14ac:dyDescent="0.35">
      <c r="A44" s="83"/>
      <c r="B44" s="83"/>
      <c r="C44" s="1309" t="s">
        <v>85</v>
      </c>
      <c r="D44" s="1309"/>
      <c r="E44" s="1309"/>
      <c r="F44" s="1309"/>
      <c r="G44" s="1309"/>
      <c r="H44" s="1309"/>
      <c r="I44" s="1309"/>
      <c r="J44" s="1309"/>
      <c r="K44" s="1309"/>
      <c r="L44" s="83"/>
      <c r="M44" s="83"/>
      <c r="N44" s="83"/>
      <c r="O44" s="83"/>
      <c r="P44" s="83"/>
      <c r="Q44" s="83"/>
      <c r="R44" s="83"/>
      <c r="S44" s="83"/>
    </row>
    <row r="45" spans="1:20" ht="18.75" x14ac:dyDescent="0.3">
      <c r="A45" s="84" t="s">
        <v>169</v>
      </c>
      <c r="B45" s="85"/>
      <c r="L45" s="20"/>
      <c r="M45" s="20"/>
      <c r="N45" s="20"/>
      <c r="O45" s="20"/>
      <c r="P45" s="20"/>
      <c r="Q45" s="20"/>
      <c r="R45" s="20"/>
      <c r="S45" s="20"/>
    </row>
    <row r="46" spans="1:20" ht="18.75" x14ac:dyDescent="0.3">
      <c r="A46" s="86" t="s">
        <v>170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20" ht="24.75" customHeight="1" x14ac:dyDescent="0.3">
      <c r="A47" s="87" t="s">
        <v>171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20" x14ac:dyDescent="0.25">
      <c r="A48" s="1301" t="s">
        <v>4</v>
      </c>
      <c r="B48" s="1301" t="s">
        <v>5</v>
      </c>
      <c r="C48" s="1301" t="s">
        <v>6</v>
      </c>
      <c r="D48" s="1303" t="s">
        <v>7</v>
      </c>
      <c r="E48" s="1303"/>
      <c r="F48" s="1303"/>
      <c r="G48" s="1303" t="s">
        <v>8</v>
      </c>
      <c r="H48" s="1303"/>
      <c r="I48" s="1303"/>
      <c r="J48" s="1303" t="s">
        <v>9</v>
      </c>
      <c r="K48" s="1303"/>
      <c r="L48" s="1303"/>
      <c r="M48" s="1303" t="s">
        <v>10</v>
      </c>
      <c r="N48" s="1303"/>
      <c r="O48" s="1303"/>
      <c r="P48" s="1304" t="s">
        <v>11</v>
      </c>
      <c r="Q48" s="1305"/>
      <c r="R48" s="1306"/>
      <c r="S48" s="1307" t="s">
        <v>12</v>
      </c>
    </row>
    <row r="49" spans="1:129" x14ac:dyDescent="0.25">
      <c r="A49" s="1302"/>
      <c r="B49" s="1302"/>
      <c r="C49" s="1302"/>
      <c r="D49" s="26" t="s">
        <v>13</v>
      </c>
      <c r="E49" s="26" t="s">
        <v>14</v>
      </c>
      <c r="F49" s="26" t="s">
        <v>15</v>
      </c>
      <c r="G49" s="26" t="s">
        <v>16</v>
      </c>
      <c r="H49" s="26" t="s">
        <v>17</v>
      </c>
      <c r="I49" s="26" t="s">
        <v>18</v>
      </c>
      <c r="J49" s="26" t="s">
        <v>19</v>
      </c>
      <c r="K49" s="26" t="s">
        <v>20</v>
      </c>
      <c r="L49" s="26" t="s">
        <v>21</v>
      </c>
      <c r="M49" s="26" t="s">
        <v>22</v>
      </c>
      <c r="N49" s="26" t="s">
        <v>23</v>
      </c>
      <c r="O49" s="26" t="s">
        <v>24</v>
      </c>
      <c r="P49" s="63" t="s">
        <v>25</v>
      </c>
      <c r="Q49" s="26" t="s">
        <v>26</v>
      </c>
      <c r="R49" s="26" t="s">
        <v>27</v>
      </c>
      <c r="S49" s="1308"/>
    </row>
    <row r="50" spans="1:129" s="95" customFormat="1" ht="78.75" customHeight="1" x14ac:dyDescent="0.25">
      <c r="A50" s="88" t="s">
        <v>172</v>
      </c>
      <c r="B50" s="88" t="s">
        <v>173</v>
      </c>
      <c r="C50" s="89" t="s">
        <v>174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1">
        <f>P51+P55+P60</f>
        <v>429215.8</v>
      </c>
      <c r="Q50" s="92"/>
      <c r="R50" s="92"/>
      <c r="S50" s="93" t="s">
        <v>175</v>
      </c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</row>
    <row r="51" spans="1:129" s="105" customFormat="1" ht="42" customHeight="1" x14ac:dyDescent="0.25">
      <c r="A51" s="96" t="s">
        <v>176</v>
      </c>
      <c r="B51" s="97" t="s">
        <v>177</v>
      </c>
      <c r="C51" s="98" t="s">
        <v>178</v>
      </c>
      <c r="D51" s="99"/>
      <c r="E51" s="99"/>
      <c r="F51" s="100">
        <v>50</v>
      </c>
      <c r="G51" s="99"/>
      <c r="H51" s="99"/>
      <c r="I51" s="100">
        <v>50</v>
      </c>
      <c r="J51" s="99"/>
      <c r="K51" s="99"/>
      <c r="L51" s="101">
        <v>50</v>
      </c>
      <c r="M51" s="99"/>
      <c r="N51" s="99"/>
      <c r="O51" s="100">
        <v>50</v>
      </c>
      <c r="P51" s="102">
        <f>'[1]Presupuesto 2018'!E18</f>
        <v>63172.800000000003</v>
      </c>
      <c r="Q51" s="103"/>
      <c r="R51" s="103"/>
      <c r="S51" s="104" t="s">
        <v>175</v>
      </c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</row>
    <row r="52" spans="1:129" s="105" customFormat="1" ht="57.75" customHeight="1" x14ac:dyDescent="0.25">
      <c r="A52" s="97" t="s">
        <v>179</v>
      </c>
      <c r="B52" s="97" t="s">
        <v>180</v>
      </c>
      <c r="C52" s="106" t="s">
        <v>181</v>
      </c>
      <c r="D52" s="107"/>
      <c r="E52" s="107"/>
      <c r="F52" s="100">
        <v>30</v>
      </c>
      <c r="G52" s="107"/>
      <c r="H52" s="107"/>
      <c r="I52" s="100">
        <v>30</v>
      </c>
      <c r="J52" s="107"/>
      <c r="K52" s="107"/>
      <c r="L52" s="101">
        <v>30</v>
      </c>
      <c r="M52" s="107"/>
      <c r="N52" s="107"/>
      <c r="O52" s="100">
        <v>30</v>
      </c>
      <c r="P52" s="108"/>
      <c r="Q52" s="103"/>
      <c r="R52" s="103"/>
      <c r="S52" s="109" t="s">
        <v>175</v>
      </c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</row>
    <row r="53" spans="1:129" s="105" customFormat="1" ht="82.5" customHeight="1" x14ac:dyDescent="0.25">
      <c r="A53" s="97" t="s">
        <v>182</v>
      </c>
      <c r="B53" s="97" t="s">
        <v>183</v>
      </c>
      <c r="C53" s="110" t="s">
        <v>184</v>
      </c>
      <c r="D53" s="99"/>
      <c r="E53" s="99"/>
      <c r="F53" s="101">
        <v>5</v>
      </c>
      <c r="G53" s="99"/>
      <c r="H53" s="99"/>
      <c r="I53" s="101">
        <v>5</v>
      </c>
      <c r="J53" s="99"/>
      <c r="K53" s="99"/>
      <c r="L53" s="101">
        <v>5</v>
      </c>
      <c r="M53" s="99"/>
      <c r="N53" s="99"/>
      <c r="O53" s="101">
        <v>5</v>
      </c>
      <c r="P53" s="108"/>
      <c r="Q53" s="103"/>
      <c r="R53" s="103"/>
      <c r="S53" s="109" t="s">
        <v>175</v>
      </c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</row>
    <row r="54" spans="1:129" s="118" customFormat="1" ht="87" customHeight="1" x14ac:dyDescent="0.25">
      <c r="A54" s="111" t="s">
        <v>185</v>
      </c>
      <c r="B54" s="111" t="s">
        <v>186</v>
      </c>
      <c r="C54" s="112" t="s">
        <v>187</v>
      </c>
      <c r="D54" s="113"/>
      <c r="E54" s="113"/>
      <c r="F54" s="101">
        <v>15</v>
      </c>
      <c r="G54" s="113"/>
      <c r="H54" s="113"/>
      <c r="I54" s="101">
        <v>15</v>
      </c>
      <c r="J54" s="113"/>
      <c r="K54" s="113"/>
      <c r="L54" s="101">
        <v>15</v>
      </c>
      <c r="M54" s="113"/>
      <c r="N54" s="113"/>
      <c r="O54" s="101">
        <v>15</v>
      </c>
      <c r="P54" s="114"/>
      <c r="Q54" s="115"/>
      <c r="R54" s="115"/>
      <c r="S54" s="116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</row>
    <row r="55" spans="1:129" s="105" customFormat="1" ht="44.25" customHeight="1" x14ac:dyDescent="0.25">
      <c r="A55" s="119" t="s">
        <v>188</v>
      </c>
      <c r="B55" s="119" t="s">
        <v>189</v>
      </c>
      <c r="C55" s="120" t="s">
        <v>190</v>
      </c>
      <c r="D55" s="121"/>
      <c r="E55" s="121"/>
      <c r="F55" s="100"/>
      <c r="G55" s="101"/>
      <c r="H55" s="101"/>
      <c r="I55" s="100"/>
      <c r="J55" s="101"/>
      <c r="K55" s="101"/>
      <c r="L55" s="100"/>
      <c r="M55" s="101"/>
      <c r="N55" s="101"/>
      <c r="O55" s="100"/>
      <c r="P55" s="102">
        <f>'[1]Presupuesto 2018'!E28</f>
        <v>22193</v>
      </c>
      <c r="Q55" s="103"/>
      <c r="R55" s="103"/>
      <c r="S55" s="109" t="s">
        <v>175</v>
      </c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</row>
    <row r="56" spans="1:129" s="105" customFormat="1" ht="35.25" customHeight="1" x14ac:dyDescent="0.25">
      <c r="A56" s="111" t="s">
        <v>191</v>
      </c>
      <c r="B56" s="111" t="s">
        <v>192</v>
      </c>
      <c r="C56" s="122" t="s">
        <v>190</v>
      </c>
      <c r="D56" s="97"/>
      <c r="E56" s="97"/>
      <c r="F56" s="123">
        <v>3000</v>
      </c>
      <c r="G56" s="124"/>
      <c r="H56" s="124"/>
      <c r="I56" s="123">
        <v>2200</v>
      </c>
      <c r="J56" s="124"/>
      <c r="K56" s="124"/>
      <c r="L56" s="123">
        <v>2800</v>
      </c>
      <c r="M56" s="124"/>
      <c r="N56" s="125"/>
      <c r="O56" s="123">
        <v>2500</v>
      </c>
      <c r="P56" s="108"/>
      <c r="Q56" s="103"/>
      <c r="R56" s="103"/>
      <c r="S56" s="109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</row>
    <row r="57" spans="1:129" s="126" customFormat="1" ht="34.5" customHeight="1" x14ac:dyDescent="0.25">
      <c r="A57" s="111" t="s">
        <v>193</v>
      </c>
      <c r="B57" s="111" t="s">
        <v>194</v>
      </c>
      <c r="C57" s="122" t="s">
        <v>195</v>
      </c>
      <c r="D57" s="99"/>
      <c r="E57" s="107"/>
      <c r="F57" s="100">
        <v>10</v>
      </c>
      <c r="G57" s="99"/>
      <c r="H57" s="99"/>
      <c r="I57" s="100">
        <v>15</v>
      </c>
      <c r="J57" s="99"/>
      <c r="K57" s="99"/>
      <c r="L57" s="100">
        <v>10</v>
      </c>
      <c r="M57" s="99"/>
      <c r="N57" s="99"/>
      <c r="O57" s="100">
        <v>10</v>
      </c>
      <c r="P57" s="108"/>
      <c r="Q57" s="103"/>
      <c r="R57" s="103"/>
      <c r="S57" s="109" t="s">
        <v>175</v>
      </c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</row>
    <row r="58" spans="1:129" s="126" customFormat="1" ht="47.25" customHeight="1" x14ac:dyDescent="0.25">
      <c r="A58" s="111" t="s">
        <v>196</v>
      </c>
      <c r="B58" s="111" t="s">
        <v>197</v>
      </c>
      <c r="C58" s="127" t="s">
        <v>198</v>
      </c>
      <c r="D58" s="99"/>
      <c r="E58" s="99"/>
      <c r="F58" s="100"/>
      <c r="G58" s="99"/>
      <c r="H58" s="99"/>
      <c r="I58" s="100"/>
      <c r="J58" s="99"/>
      <c r="K58" s="99"/>
      <c r="L58" s="100"/>
      <c r="M58" s="99"/>
      <c r="N58" s="99"/>
      <c r="O58" s="100"/>
      <c r="P58" s="108"/>
      <c r="Q58" s="103"/>
      <c r="R58" s="103"/>
      <c r="S58" s="109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</row>
    <row r="59" spans="1:129" s="126" customFormat="1" ht="47.25" customHeight="1" x14ac:dyDescent="0.25">
      <c r="A59" s="111" t="s">
        <v>199</v>
      </c>
      <c r="B59" s="111" t="s">
        <v>200</v>
      </c>
      <c r="C59" s="127" t="s">
        <v>201</v>
      </c>
      <c r="D59" s="99"/>
      <c r="E59" s="99"/>
      <c r="F59" s="100"/>
      <c r="G59" s="101"/>
      <c r="H59" s="121"/>
      <c r="I59" s="128"/>
      <c r="J59" s="121"/>
      <c r="K59" s="121"/>
      <c r="L59" s="128"/>
      <c r="M59" s="121"/>
      <c r="N59" s="121"/>
      <c r="O59" s="128"/>
      <c r="P59" s="129"/>
      <c r="Q59" s="103"/>
      <c r="R59" s="103"/>
      <c r="S59" s="109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</row>
    <row r="60" spans="1:129" s="126" customFormat="1" ht="49.5" customHeight="1" x14ac:dyDescent="0.25">
      <c r="A60" s="130" t="s">
        <v>202</v>
      </c>
      <c r="B60" s="110" t="s">
        <v>203</v>
      </c>
      <c r="C60" s="106" t="s">
        <v>204</v>
      </c>
      <c r="D60" s="99"/>
      <c r="E60" s="99"/>
      <c r="F60" s="128"/>
      <c r="G60" s="131"/>
      <c r="H60" s="101"/>
      <c r="I60" s="128"/>
      <c r="J60" s="121"/>
      <c r="K60" s="121"/>
      <c r="L60" s="128"/>
      <c r="M60" s="121"/>
      <c r="N60" s="121"/>
      <c r="O60" s="128"/>
      <c r="P60" s="102">
        <f>'[1]Presupuesto 2018'!E40</f>
        <v>343850</v>
      </c>
      <c r="Q60" s="103"/>
      <c r="R60" s="103"/>
      <c r="S60" s="109" t="s">
        <v>175</v>
      </c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</row>
    <row r="61" spans="1:129" s="126" customFormat="1" ht="69" customHeight="1" x14ac:dyDescent="0.25">
      <c r="A61" s="97" t="s">
        <v>205</v>
      </c>
      <c r="B61" s="110" t="s">
        <v>206</v>
      </c>
      <c r="C61" s="110" t="s">
        <v>207</v>
      </c>
      <c r="D61" s="99"/>
      <c r="E61" s="101"/>
      <c r="F61" s="101"/>
      <c r="G61" s="101"/>
      <c r="H61" s="101"/>
      <c r="I61" s="100"/>
      <c r="J61" s="101"/>
      <c r="K61" s="101"/>
      <c r="L61" s="100"/>
      <c r="M61" s="101"/>
      <c r="N61" s="101"/>
      <c r="O61" s="100"/>
      <c r="P61" s="108"/>
      <c r="Q61" s="103"/>
      <c r="R61" s="103"/>
      <c r="S61" s="109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</row>
    <row r="62" spans="1:129" s="126" customFormat="1" ht="69" customHeight="1" x14ac:dyDescent="0.25">
      <c r="A62" s="97" t="s">
        <v>208</v>
      </c>
      <c r="B62" s="110" t="s">
        <v>209</v>
      </c>
      <c r="C62" s="110" t="s">
        <v>210</v>
      </c>
      <c r="D62" s="99"/>
      <c r="E62" s="101"/>
      <c r="F62" s="101"/>
      <c r="G62" s="101"/>
      <c r="H62" s="101"/>
      <c r="I62" s="100"/>
      <c r="J62" s="101"/>
      <c r="K62" s="101"/>
      <c r="L62" s="100"/>
      <c r="M62" s="101"/>
      <c r="N62" s="101"/>
      <c r="O62" s="100"/>
      <c r="P62" s="108"/>
      <c r="Q62" s="103"/>
      <c r="R62" s="103"/>
      <c r="S62" s="109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</row>
    <row r="63" spans="1:129" s="95" customFormat="1" ht="99" customHeight="1" x14ac:dyDescent="0.25">
      <c r="A63" s="88" t="s">
        <v>211</v>
      </c>
      <c r="B63" s="88" t="s">
        <v>212</v>
      </c>
      <c r="C63" s="132" t="s">
        <v>213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1">
        <f>P64</f>
        <v>216820</v>
      </c>
      <c r="Q63" s="92"/>
      <c r="R63" s="92"/>
      <c r="S63" s="93" t="s">
        <v>175</v>
      </c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</row>
    <row r="64" spans="1:129" s="126" customFormat="1" ht="78.75" x14ac:dyDescent="0.25">
      <c r="A64" s="130" t="s">
        <v>214</v>
      </c>
      <c r="B64" s="97" t="s">
        <v>215</v>
      </c>
      <c r="C64" s="110" t="s">
        <v>216</v>
      </c>
      <c r="D64" s="99"/>
      <c r="E64" s="99"/>
      <c r="F64" s="101"/>
      <c r="G64" s="101"/>
      <c r="H64" s="101"/>
      <c r="I64" s="100"/>
      <c r="J64" s="99"/>
      <c r="K64" s="99"/>
      <c r="L64" s="128"/>
      <c r="M64" s="121"/>
      <c r="N64" s="121"/>
      <c r="O64" s="128"/>
      <c r="P64" s="102">
        <f>'[1]Presupuesto 2018'!E58</f>
        <v>216820</v>
      </c>
      <c r="Q64" s="133"/>
      <c r="R64" s="134" t="s">
        <v>217</v>
      </c>
      <c r="S64" s="135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</row>
    <row r="65" spans="1:129" s="126" customFormat="1" ht="51" customHeight="1" x14ac:dyDescent="0.25">
      <c r="A65" s="97" t="s">
        <v>218</v>
      </c>
      <c r="B65" s="97" t="s">
        <v>219</v>
      </c>
      <c r="C65" s="110" t="s">
        <v>220</v>
      </c>
      <c r="D65" s="99"/>
      <c r="E65" s="99"/>
      <c r="F65" s="101"/>
      <c r="G65" s="101"/>
      <c r="H65" s="101"/>
      <c r="I65" s="100"/>
      <c r="J65" s="99"/>
      <c r="K65" s="99"/>
      <c r="L65" s="128"/>
      <c r="M65" s="121"/>
      <c r="N65" s="121"/>
      <c r="O65" s="128"/>
      <c r="P65" s="102"/>
      <c r="Q65" s="103"/>
      <c r="R65" s="99"/>
      <c r="S65" s="136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</row>
    <row r="66" spans="1:129" s="126" customFormat="1" ht="45" customHeight="1" x14ac:dyDescent="0.25">
      <c r="A66" s="97" t="s">
        <v>221</v>
      </c>
      <c r="B66" s="97" t="s">
        <v>222</v>
      </c>
      <c r="C66" s="110" t="s">
        <v>223</v>
      </c>
      <c r="D66" s="99"/>
      <c r="E66" s="99"/>
      <c r="F66" s="101"/>
      <c r="G66" s="101"/>
      <c r="H66" s="101"/>
      <c r="I66" s="100"/>
      <c r="J66" s="99"/>
      <c r="K66" s="99"/>
      <c r="L66" s="128"/>
      <c r="M66" s="99"/>
      <c r="N66" s="99"/>
      <c r="O66" s="128"/>
      <c r="P66" s="102"/>
      <c r="Q66" s="103"/>
      <c r="R66" s="99"/>
      <c r="S66" s="136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</row>
    <row r="67" spans="1:129" s="126" customFormat="1" ht="51.75" customHeight="1" x14ac:dyDescent="0.25">
      <c r="A67" s="97" t="s">
        <v>224</v>
      </c>
      <c r="B67" s="97" t="s">
        <v>225</v>
      </c>
      <c r="C67" s="110" t="s">
        <v>223</v>
      </c>
      <c r="D67" s="101"/>
      <c r="E67" s="101"/>
      <c r="F67" s="101"/>
      <c r="G67" s="101"/>
      <c r="H67" s="101"/>
      <c r="I67" s="100"/>
      <c r="J67" s="101"/>
      <c r="K67" s="101"/>
      <c r="L67" s="100"/>
      <c r="M67" s="101"/>
      <c r="N67" s="101"/>
      <c r="O67" s="100"/>
      <c r="P67" s="102"/>
      <c r="Q67" s="103"/>
      <c r="R67" s="99"/>
      <c r="S67" s="136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</row>
    <row r="68" spans="1:129" s="126" customFormat="1" ht="88.5" customHeight="1" x14ac:dyDescent="0.25">
      <c r="A68" s="97" t="s">
        <v>226</v>
      </c>
      <c r="B68" s="97" t="s">
        <v>227</v>
      </c>
      <c r="C68" s="110" t="s">
        <v>223</v>
      </c>
      <c r="D68" s="99"/>
      <c r="E68" s="101"/>
      <c r="F68" s="101"/>
      <c r="G68" s="101"/>
      <c r="H68" s="99"/>
      <c r="I68" s="99"/>
      <c r="J68" s="99"/>
      <c r="K68" s="99"/>
      <c r="L68" s="99"/>
      <c r="M68" s="99"/>
      <c r="N68" s="99"/>
      <c r="O68" s="99"/>
      <c r="P68" s="108"/>
      <c r="Q68" s="103"/>
      <c r="R68" s="103"/>
      <c r="S68" s="109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</row>
    <row r="69" spans="1:129" s="126" customFormat="1" ht="88.5" customHeight="1" x14ac:dyDescent="0.25">
      <c r="A69" s="97" t="s">
        <v>228</v>
      </c>
      <c r="B69" s="97" t="s">
        <v>229</v>
      </c>
      <c r="C69" s="110" t="s">
        <v>230</v>
      </c>
      <c r="D69" s="99"/>
      <c r="E69" s="101"/>
      <c r="F69" s="101"/>
      <c r="G69" s="101"/>
      <c r="H69" s="99"/>
      <c r="I69" s="99"/>
      <c r="J69" s="99"/>
      <c r="K69" s="99"/>
      <c r="L69" s="99"/>
      <c r="M69" s="99"/>
      <c r="N69" s="99"/>
      <c r="O69" s="99"/>
      <c r="P69" s="108"/>
      <c r="Q69" s="103"/>
      <c r="R69" s="103"/>
      <c r="S69" s="109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</row>
    <row r="70" spans="1:129" s="126" customFormat="1" ht="88.5" customHeight="1" x14ac:dyDescent="0.25">
      <c r="A70" s="130" t="s">
        <v>231</v>
      </c>
      <c r="B70" s="97" t="s">
        <v>232</v>
      </c>
      <c r="C70" s="110" t="s">
        <v>233</v>
      </c>
      <c r="D70" s="99"/>
      <c r="E70" s="101"/>
      <c r="F70" s="101"/>
      <c r="G70" s="101"/>
      <c r="H70" s="99"/>
      <c r="I70" s="99"/>
      <c r="J70" s="99"/>
      <c r="K70" s="99"/>
      <c r="L70" s="99"/>
      <c r="M70" s="99"/>
      <c r="N70" s="99"/>
      <c r="O70" s="99"/>
      <c r="P70" s="108"/>
      <c r="Q70" s="103"/>
      <c r="R70" s="103"/>
      <c r="S70" s="109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</row>
    <row r="71" spans="1:129" s="126" customFormat="1" ht="88.5" customHeight="1" x14ac:dyDescent="0.25">
      <c r="A71" s="97" t="s">
        <v>234</v>
      </c>
      <c r="B71" s="97" t="s">
        <v>235</v>
      </c>
      <c r="C71" s="110" t="s">
        <v>236</v>
      </c>
      <c r="D71" s="99"/>
      <c r="E71" s="101"/>
      <c r="F71" s="101"/>
      <c r="G71" s="101"/>
      <c r="H71" s="99"/>
      <c r="I71" s="99"/>
      <c r="J71" s="99"/>
      <c r="K71" s="99"/>
      <c r="L71" s="99"/>
      <c r="M71" s="99"/>
      <c r="N71" s="99"/>
      <c r="O71" s="99"/>
      <c r="P71" s="108"/>
      <c r="Q71" s="103"/>
      <c r="R71" s="103"/>
      <c r="S71" s="109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</row>
    <row r="72" spans="1:129" s="126" customFormat="1" ht="48.75" customHeight="1" x14ac:dyDescent="0.25">
      <c r="A72" s="97" t="s">
        <v>237</v>
      </c>
      <c r="B72" s="97" t="s">
        <v>238</v>
      </c>
      <c r="C72" s="110" t="s">
        <v>239</v>
      </c>
      <c r="D72" s="99"/>
      <c r="E72" s="101"/>
      <c r="F72" s="101"/>
      <c r="G72" s="101"/>
      <c r="H72" s="101"/>
      <c r="I72" s="100"/>
      <c r="J72" s="101"/>
      <c r="K72" s="101"/>
      <c r="L72" s="100"/>
      <c r="M72" s="101"/>
      <c r="N72" s="101"/>
      <c r="O72" s="100"/>
      <c r="P72" s="108"/>
      <c r="Q72" s="103"/>
      <c r="R72" s="103"/>
      <c r="S72" s="109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</row>
    <row r="73" spans="1:129" s="126" customFormat="1" ht="52.5" customHeight="1" x14ac:dyDescent="0.25">
      <c r="A73" s="97" t="s">
        <v>240</v>
      </c>
      <c r="B73" s="97" t="s">
        <v>241</v>
      </c>
      <c r="C73" s="110" t="s">
        <v>239</v>
      </c>
      <c r="D73" s="99"/>
      <c r="E73" s="101"/>
      <c r="F73" s="101"/>
      <c r="G73" s="101"/>
      <c r="H73" s="101"/>
      <c r="I73" s="100"/>
      <c r="J73" s="101"/>
      <c r="K73" s="101"/>
      <c r="L73" s="100"/>
      <c r="M73" s="101"/>
      <c r="N73" s="101"/>
      <c r="O73" s="100"/>
      <c r="P73" s="108"/>
      <c r="Q73" s="103"/>
      <c r="R73" s="103"/>
      <c r="S73" s="109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</row>
    <row r="74" spans="1:129" s="126" customFormat="1" ht="52.5" customHeight="1" x14ac:dyDescent="0.25">
      <c r="A74" s="130" t="s">
        <v>242</v>
      </c>
      <c r="B74" s="130" t="s">
        <v>243</v>
      </c>
      <c r="C74" s="110" t="s">
        <v>244</v>
      </c>
      <c r="D74" s="99"/>
      <c r="E74" s="101"/>
      <c r="F74" s="101"/>
      <c r="G74" s="101"/>
      <c r="H74" s="101"/>
      <c r="I74" s="100"/>
      <c r="J74" s="101"/>
      <c r="K74" s="101"/>
      <c r="L74" s="100"/>
      <c r="M74" s="101"/>
      <c r="N74" s="101"/>
      <c r="O74" s="100"/>
      <c r="P74" s="108"/>
      <c r="Q74" s="103"/>
      <c r="R74" s="103"/>
      <c r="S74" s="109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</row>
    <row r="75" spans="1:129" s="126" customFormat="1" ht="57" customHeight="1" x14ac:dyDescent="0.25">
      <c r="A75" s="130" t="s">
        <v>245</v>
      </c>
      <c r="B75" s="130" t="s">
        <v>246</v>
      </c>
      <c r="C75" s="110" t="s">
        <v>247</v>
      </c>
      <c r="D75" s="99"/>
      <c r="E75" s="99"/>
      <c r="F75" s="121"/>
      <c r="G75" s="99"/>
      <c r="H75" s="99"/>
      <c r="I75" s="100">
        <v>1</v>
      </c>
      <c r="J75" s="99"/>
      <c r="K75" s="99"/>
      <c r="L75" s="128"/>
      <c r="M75" s="121"/>
      <c r="N75" s="121"/>
      <c r="O75" s="128"/>
      <c r="P75" s="108"/>
      <c r="Q75" s="103"/>
      <c r="R75" s="103"/>
      <c r="S75" s="109" t="s">
        <v>175</v>
      </c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</row>
    <row r="76" spans="1:129" s="126" customFormat="1" ht="51.75" customHeight="1" x14ac:dyDescent="0.25">
      <c r="A76" s="88" t="s">
        <v>248</v>
      </c>
      <c r="B76" s="88" t="s">
        <v>249</v>
      </c>
      <c r="C76" s="132" t="s">
        <v>250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1"/>
      <c r="Q76" s="92"/>
      <c r="R76" s="92"/>
      <c r="S76" s="137" t="s">
        <v>175</v>
      </c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</row>
    <row r="77" spans="1:129" s="126" customFormat="1" ht="35.25" customHeight="1" x14ac:dyDescent="0.25">
      <c r="A77" s="138" t="s">
        <v>251</v>
      </c>
      <c r="B77" s="139" t="s">
        <v>252</v>
      </c>
      <c r="C77" s="140" t="s">
        <v>253</v>
      </c>
      <c r="D77" s="141"/>
      <c r="E77" s="141"/>
      <c r="F77" s="142"/>
      <c r="G77" s="141"/>
      <c r="H77" s="141"/>
      <c r="I77" s="142"/>
      <c r="J77" s="141"/>
      <c r="K77" s="141"/>
      <c r="L77" s="142"/>
      <c r="M77" s="142"/>
      <c r="N77" s="142"/>
      <c r="O77" s="142"/>
      <c r="P77" s="143"/>
      <c r="Q77" s="144"/>
      <c r="R77" s="144"/>
      <c r="S77" s="145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</row>
    <row r="78" spans="1:129" s="126" customFormat="1" ht="51.75" customHeight="1" x14ac:dyDescent="0.25">
      <c r="A78" s="146" t="s">
        <v>254</v>
      </c>
      <c r="B78" s="147" t="s">
        <v>255</v>
      </c>
      <c r="C78" s="148" t="s">
        <v>253</v>
      </c>
      <c r="D78" s="141"/>
      <c r="E78" s="141"/>
      <c r="F78" s="142"/>
      <c r="G78" s="141"/>
      <c r="H78" s="141"/>
      <c r="I78" s="142"/>
      <c r="J78" s="141"/>
      <c r="K78" s="141"/>
      <c r="L78" s="142"/>
      <c r="M78" s="142"/>
      <c r="N78" s="142"/>
      <c r="O78" s="142"/>
      <c r="P78" s="143"/>
      <c r="Q78" s="144"/>
      <c r="R78" s="144"/>
      <c r="S78" s="145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</row>
    <row r="79" spans="1:129" s="126" customFormat="1" ht="35.25" customHeight="1" x14ac:dyDescent="0.25">
      <c r="A79" s="138" t="s">
        <v>256</v>
      </c>
      <c r="B79" s="139" t="s">
        <v>257</v>
      </c>
      <c r="C79" s="149" t="s">
        <v>258</v>
      </c>
      <c r="D79" s="150"/>
      <c r="E79" s="150"/>
      <c r="F79" s="142"/>
      <c r="G79" s="141"/>
      <c r="H79" s="141"/>
      <c r="I79" s="142"/>
      <c r="J79" s="150"/>
      <c r="K79" s="150"/>
      <c r="L79" s="151"/>
      <c r="M79" s="151"/>
      <c r="N79" s="151"/>
      <c r="O79" s="151"/>
      <c r="P79" s="143"/>
      <c r="Q79" s="144"/>
      <c r="R79" s="144"/>
      <c r="S79" s="145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</row>
    <row r="80" spans="1:129" s="126" customFormat="1" ht="47.25" customHeight="1" x14ac:dyDescent="0.25">
      <c r="A80" s="146" t="s">
        <v>259</v>
      </c>
      <c r="B80" s="147" t="s">
        <v>257</v>
      </c>
      <c r="C80" s="152" t="s">
        <v>260</v>
      </c>
      <c r="D80" s="150"/>
      <c r="E80" s="141"/>
      <c r="F80" s="142"/>
      <c r="G80" s="150"/>
      <c r="H80" s="150"/>
      <c r="I80" s="151"/>
      <c r="J80" s="150"/>
      <c r="K80" s="150"/>
      <c r="L80" s="151"/>
      <c r="M80" s="151"/>
      <c r="N80" s="151"/>
      <c r="O80" s="151"/>
      <c r="P80" s="143"/>
      <c r="Q80" s="144"/>
      <c r="R80" s="144"/>
      <c r="S80" s="145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</row>
    <row r="81" spans="1:129" s="126" customFormat="1" ht="74.25" customHeight="1" x14ac:dyDescent="0.25">
      <c r="A81" s="146" t="s">
        <v>261</v>
      </c>
      <c r="B81" s="147" t="s">
        <v>257</v>
      </c>
      <c r="C81" s="152" t="s">
        <v>260</v>
      </c>
      <c r="D81" s="150"/>
      <c r="E81" s="150"/>
      <c r="F81" s="151"/>
      <c r="G81" s="150"/>
      <c r="H81" s="150"/>
      <c r="I81" s="142"/>
      <c r="J81" s="141"/>
      <c r="K81" s="141"/>
      <c r="L81" s="151"/>
      <c r="M81" s="151"/>
      <c r="N81" s="151"/>
      <c r="O81" s="151"/>
      <c r="P81" s="143"/>
      <c r="Q81" s="144"/>
      <c r="R81" s="144"/>
      <c r="S81" s="145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</row>
    <row r="82" spans="1:129" s="126" customFormat="1" ht="74.25" customHeight="1" x14ac:dyDescent="0.25">
      <c r="A82" s="146" t="s">
        <v>262</v>
      </c>
      <c r="B82" s="147" t="s">
        <v>257</v>
      </c>
      <c r="C82" s="152" t="s">
        <v>260</v>
      </c>
      <c r="D82" s="150"/>
      <c r="E82" s="150"/>
      <c r="F82" s="151"/>
      <c r="G82" s="150"/>
      <c r="H82" s="150"/>
      <c r="I82" s="151"/>
      <c r="J82" s="150"/>
      <c r="K82" s="141"/>
      <c r="L82" s="142"/>
      <c r="M82" s="142"/>
      <c r="N82" s="151"/>
      <c r="O82" s="151"/>
      <c r="P82" s="143"/>
      <c r="Q82" s="144"/>
      <c r="R82" s="144"/>
      <c r="S82" s="145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/>
      <c r="DT82" s="94"/>
      <c r="DU82" s="94"/>
      <c r="DV82" s="94"/>
      <c r="DW82" s="94"/>
      <c r="DX82" s="94"/>
      <c r="DY82" s="94"/>
    </row>
    <row r="83" spans="1:129" s="126" customFormat="1" ht="74.25" customHeight="1" x14ac:dyDescent="0.25">
      <c r="A83" s="138" t="s">
        <v>263</v>
      </c>
      <c r="B83" s="139" t="s">
        <v>264</v>
      </c>
      <c r="C83" s="149" t="s">
        <v>265</v>
      </c>
      <c r="D83" s="150"/>
      <c r="E83" s="150"/>
      <c r="F83" s="151"/>
      <c r="G83" s="150"/>
      <c r="H83" s="141"/>
      <c r="I83" s="142"/>
      <c r="J83" s="141"/>
      <c r="K83" s="150"/>
      <c r="L83" s="151"/>
      <c r="M83" s="151"/>
      <c r="N83" s="151"/>
      <c r="O83" s="151"/>
      <c r="P83" s="143"/>
      <c r="Q83" s="144"/>
      <c r="R83" s="144"/>
      <c r="S83" s="109" t="s">
        <v>175</v>
      </c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4"/>
      <c r="DR83" s="94"/>
      <c r="DS83" s="94"/>
      <c r="DT83" s="94"/>
      <c r="DU83" s="94"/>
      <c r="DV83" s="94"/>
      <c r="DW83" s="94"/>
      <c r="DX83" s="94"/>
      <c r="DY83" s="94"/>
    </row>
    <row r="84" spans="1:129" s="158" customFormat="1" ht="72" customHeight="1" x14ac:dyDescent="0.25">
      <c r="A84" s="97" t="s">
        <v>266</v>
      </c>
      <c r="B84" s="153" t="s">
        <v>267</v>
      </c>
      <c r="C84" s="154" t="s">
        <v>268</v>
      </c>
      <c r="D84" s="155"/>
      <c r="E84" s="155"/>
      <c r="F84" s="121"/>
      <c r="G84" s="150"/>
      <c r="H84" s="141"/>
      <c r="I84" s="101"/>
      <c r="J84" s="141"/>
      <c r="K84" s="150"/>
      <c r="L84" s="121"/>
      <c r="M84" s="151"/>
      <c r="N84" s="151"/>
      <c r="O84" s="121"/>
      <c r="P84" s="156"/>
      <c r="Q84" s="155"/>
      <c r="R84" s="155"/>
      <c r="S84" s="109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  <c r="BT84" s="157"/>
      <c r="BU84" s="157"/>
      <c r="BV84" s="157"/>
      <c r="BW84" s="157"/>
      <c r="BX84" s="157"/>
      <c r="BY84" s="157"/>
      <c r="BZ84" s="157"/>
      <c r="CA84" s="157"/>
      <c r="CB84" s="157"/>
      <c r="CC84" s="157"/>
      <c r="CD84" s="157"/>
      <c r="CE84" s="157"/>
      <c r="CF84" s="157"/>
      <c r="CG84" s="157"/>
      <c r="CH84" s="157"/>
      <c r="CI84" s="157"/>
      <c r="CJ84" s="157"/>
      <c r="CK84" s="157"/>
      <c r="CL84" s="157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7"/>
      <c r="DE84" s="157"/>
      <c r="DF84" s="157"/>
      <c r="DG84" s="157"/>
      <c r="DH84" s="157"/>
      <c r="DI84" s="157"/>
      <c r="DJ84" s="157"/>
      <c r="DK84" s="157"/>
      <c r="DL84" s="157"/>
      <c r="DM84" s="157"/>
      <c r="DN84" s="157"/>
      <c r="DO84" s="157"/>
      <c r="DP84" s="157"/>
      <c r="DQ84" s="157"/>
      <c r="DR84" s="157"/>
      <c r="DS84" s="157"/>
      <c r="DT84" s="157"/>
      <c r="DU84" s="157"/>
      <c r="DV84" s="157"/>
      <c r="DW84" s="157"/>
      <c r="DX84" s="157"/>
      <c r="DY84" s="157"/>
    </row>
    <row r="85" spans="1:129" s="163" customFormat="1" ht="61.5" customHeight="1" x14ac:dyDescent="0.25">
      <c r="A85" s="159" t="s">
        <v>269</v>
      </c>
      <c r="B85" s="159" t="s">
        <v>270</v>
      </c>
      <c r="C85" s="160" t="s">
        <v>271</v>
      </c>
      <c r="D85" s="97"/>
      <c r="E85" s="97"/>
      <c r="F85" s="121"/>
      <c r="G85" s="146"/>
      <c r="H85" s="141"/>
      <c r="I85" s="141"/>
      <c r="J85" s="141"/>
      <c r="K85" s="146"/>
      <c r="L85" s="121"/>
      <c r="M85" s="146"/>
      <c r="N85" s="146"/>
      <c r="O85" s="121"/>
      <c r="P85" s="161"/>
      <c r="Q85" s="159"/>
      <c r="R85" s="159"/>
      <c r="S85" s="109" t="s">
        <v>175</v>
      </c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162"/>
      <c r="DT85" s="162"/>
      <c r="DU85" s="162"/>
      <c r="DV85" s="162"/>
      <c r="DW85" s="162"/>
      <c r="DX85" s="162"/>
      <c r="DY85" s="162"/>
    </row>
    <row r="86" spans="1:129" s="165" customFormat="1" ht="55.5" customHeight="1" x14ac:dyDescent="0.25">
      <c r="A86" s="159" t="s">
        <v>272</v>
      </c>
      <c r="B86" s="159" t="s">
        <v>273</v>
      </c>
      <c r="C86" s="160" t="s">
        <v>274</v>
      </c>
      <c r="D86" s="97"/>
      <c r="E86" s="97"/>
      <c r="F86" s="121"/>
      <c r="G86" s="146"/>
      <c r="H86" s="141"/>
      <c r="I86" s="141"/>
      <c r="J86" s="141"/>
      <c r="K86" s="146"/>
      <c r="L86" s="121"/>
      <c r="M86" s="146"/>
      <c r="N86" s="146"/>
      <c r="O86" s="121"/>
      <c r="P86" s="161"/>
      <c r="Q86" s="159"/>
      <c r="R86" s="159"/>
      <c r="S86" s="109" t="s">
        <v>175</v>
      </c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164"/>
      <c r="BN86" s="164"/>
      <c r="BO86" s="164"/>
      <c r="BP86" s="164"/>
      <c r="BQ86" s="164"/>
      <c r="BR86" s="164"/>
      <c r="BS86" s="164"/>
      <c r="BT86" s="164"/>
      <c r="BU86" s="164"/>
      <c r="BV86" s="164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4"/>
      <c r="CQ86" s="164"/>
      <c r="CR86" s="164"/>
      <c r="CS86" s="164"/>
      <c r="CT86" s="164"/>
      <c r="CU86" s="164"/>
      <c r="CV86" s="164"/>
      <c r="CW86" s="164"/>
      <c r="CX86" s="164"/>
      <c r="CY86" s="164"/>
      <c r="CZ86" s="164"/>
      <c r="DA86" s="164"/>
      <c r="DB86" s="164"/>
      <c r="DC86" s="164"/>
      <c r="DD86" s="164"/>
      <c r="DE86" s="164"/>
      <c r="DF86" s="164"/>
      <c r="DG86" s="164"/>
      <c r="DH86" s="164"/>
      <c r="DI86" s="164"/>
      <c r="DJ86" s="164"/>
      <c r="DK86" s="164"/>
      <c r="DL86" s="164"/>
      <c r="DM86" s="164"/>
      <c r="DN86" s="164"/>
      <c r="DO86" s="164"/>
      <c r="DP86" s="164"/>
      <c r="DQ86" s="164"/>
      <c r="DR86" s="164"/>
      <c r="DS86" s="164"/>
      <c r="DT86" s="164"/>
      <c r="DU86" s="164"/>
      <c r="DV86" s="164"/>
      <c r="DW86" s="164"/>
      <c r="DX86" s="164"/>
      <c r="DY86" s="164"/>
    </row>
    <row r="87" spans="1:129" s="165" customFormat="1" ht="60" customHeight="1" x14ac:dyDescent="0.25">
      <c r="A87" s="159" t="s">
        <v>275</v>
      </c>
      <c r="B87" s="159" t="s">
        <v>276</v>
      </c>
      <c r="C87" s="160" t="s">
        <v>277</v>
      </c>
      <c r="D87" s="97"/>
      <c r="E87" s="97"/>
      <c r="F87" s="121"/>
      <c r="G87" s="146"/>
      <c r="H87" s="141"/>
      <c r="I87" s="141"/>
      <c r="J87" s="141"/>
      <c r="K87" s="146"/>
      <c r="L87" s="121"/>
      <c r="M87" s="146"/>
      <c r="N87" s="146"/>
      <c r="O87" s="121"/>
      <c r="P87" s="161"/>
      <c r="Q87" s="159"/>
      <c r="R87" s="159"/>
      <c r="S87" s="109" t="s">
        <v>175</v>
      </c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164"/>
      <c r="BN87" s="164"/>
      <c r="BO87" s="164"/>
      <c r="BP87" s="164"/>
      <c r="BQ87" s="164"/>
      <c r="BR87" s="164"/>
      <c r="BS87" s="164"/>
      <c r="BT87" s="164"/>
      <c r="BU87" s="164"/>
      <c r="BV87" s="164"/>
      <c r="BW87" s="164"/>
      <c r="BX87" s="164"/>
      <c r="BY87" s="164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4"/>
      <c r="CQ87" s="164"/>
      <c r="CR87" s="164"/>
      <c r="CS87" s="164"/>
      <c r="CT87" s="164"/>
      <c r="CU87" s="164"/>
      <c r="CV87" s="164"/>
      <c r="CW87" s="164"/>
      <c r="CX87" s="164"/>
      <c r="CY87" s="164"/>
      <c r="CZ87" s="164"/>
      <c r="DA87" s="164"/>
      <c r="DB87" s="164"/>
      <c r="DC87" s="164"/>
      <c r="DD87" s="164"/>
      <c r="DE87" s="164"/>
      <c r="DF87" s="164"/>
      <c r="DG87" s="164"/>
      <c r="DH87" s="164"/>
      <c r="DI87" s="164"/>
      <c r="DJ87" s="164"/>
      <c r="DK87" s="164"/>
      <c r="DL87" s="164"/>
      <c r="DM87" s="164"/>
      <c r="DN87" s="164"/>
      <c r="DO87" s="164"/>
      <c r="DP87" s="164"/>
      <c r="DQ87" s="164"/>
      <c r="DR87" s="164"/>
      <c r="DS87" s="164"/>
      <c r="DT87" s="164"/>
      <c r="DU87" s="164"/>
      <c r="DV87" s="164"/>
      <c r="DW87" s="164"/>
      <c r="DX87" s="164"/>
      <c r="DY87" s="164"/>
    </row>
    <row r="88" spans="1:129" s="165" customFormat="1" ht="60" customHeight="1" x14ac:dyDescent="0.25">
      <c r="A88" s="96" t="s">
        <v>278</v>
      </c>
      <c r="B88" s="159" t="s">
        <v>279</v>
      </c>
      <c r="C88" s="160" t="s">
        <v>280</v>
      </c>
      <c r="D88" s="97"/>
      <c r="E88" s="97"/>
      <c r="F88" s="121"/>
      <c r="G88" s="146"/>
      <c r="H88" s="141"/>
      <c r="I88" s="141"/>
      <c r="J88" s="141"/>
      <c r="K88" s="146"/>
      <c r="L88" s="121"/>
      <c r="M88" s="146"/>
      <c r="N88" s="146"/>
      <c r="O88" s="121"/>
      <c r="P88" s="161"/>
      <c r="Q88" s="159"/>
      <c r="R88" s="159"/>
      <c r="S88" s="109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4"/>
      <c r="BM88" s="164"/>
      <c r="BN88" s="164"/>
      <c r="BO88" s="164"/>
      <c r="BP88" s="164"/>
      <c r="BQ88" s="164"/>
      <c r="BR88" s="164"/>
      <c r="BS88" s="164"/>
      <c r="BT88" s="164"/>
      <c r="BU88" s="164"/>
      <c r="BV88" s="164"/>
      <c r="BW88" s="164"/>
      <c r="BX88" s="164"/>
      <c r="BY88" s="164"/>
      <c r="BZ88" s="164"/>
      <c r="CA88" s="164"/>
      <c r="CB88" s="164"/>
      <c r="CC88" s="164"/>
      <c r="CD88" s="164"/>
      <c r="CE88" s="164"/>
      <c r="CF88" s="164"/>
      <c r="CG88" s="164"/>
      <c r="CH88" s="164"/>
      <c r="CI88" s="164"/>
      <c r="CJ88" s="164"/>
      <c r="CK88" s="164"/>
      <c r="CL88" s="164"/>
      <c r="CM88" s="164"/>
      <c r="CN88" s="164"/>
      <c r="CO88" s="164"/>
      <c r="CP88" s="164"/>
      <c r="CQ88" s="164"/>
      <c r="CR88" s="164"/>
      <c r="CS88" s="164"/>
      <c r="CT88" s="164"/>
      <c r="CU88" s="164"/>
      <c r="CV88" s="164"/>
      <c r="CW88" s="164"/>
      <c r="CX88" s="164"/>
      <c r="CY88" s="164"/>
      <c r="CZ88" s="164"/>
      <c r="DA88" s="164"/>
      <c r="DB88" s="164"/>
      <c r="DC88" s="164"/>
      <c r="DD88" s="164"/>
      <c r="DE88" s="164"/>
      <c r="DF88" s="164"/>
      <c r="DG88" s="164"/>
      <c r="DH88" s="164"/>
      <c r="DI88" s="164"/>
      <c r="DJ88" s="164"/>
      <c r="DK88" s="164"/>
      <c r="DL88" s="164"/>
      <c r="DM88" s="164"/>
      <c r="DN88" s="164"/>
      <c r="DO88" s="164"/>
      <c r="DP88" s="164"/>
      <c r="DQ88" s="164"/>
      <c r="DR88" s="164"/>
      <c r="DS88" s="164"/>
      <c r="DT88" s="164"/>
      <c r="DU88" s="164"/>
      <c r="DV88" s="164"/>
      <c r="DW88" s="164"/>
      <c r="DX88" s="164"/>
      <c r="DY88" s="164"/>
    </row>
    <row r="89" spans="1:129" s="163" customFormat="1" ht="45.75" customHeight="1" x14ac:dyDescent="0.25">
      <c r="A89" s="96" t="s">
        <v>281</v>
      </c>
      <c r="B89" s="96" t="s">
        <v>282</v>
      </c>
      <c r="C89" s="166" t="s">
        <v>283</v>
      </c>
      <c r="D89" s="97"/>
      <c r="E89" s="167"/>
      <c r="F89" s="101"/>
      <c r="G89" s="167"/>
      <c r="H89" s="167"/>
      <c r="I89" s="101"/>
      <c r="J89" s="167"/>
      <c r="K89" s="167"/>
      <c r="L89" s="121"/>
      <c r="M89" s="146"/>
      <c r="N89" s="146"/>
      <c r="O89" s="121"/>
      <c r="P89" s="161"/>
      <c r="Q89" s="159"/>
      <c r="R89" s="159"/>
      <c r="S89" s="109" t="s">
        <v>175</v>
      </c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2"/>
      <c r="DQ89" s="162"/>
      <c r="DR89" s="162"/>
      <c r="DS89" s="162"/>
      <c r="DT89" s="162"/>
      <c r="DU89" s="162"/>
      <c r="DV89" s="162"/>
      <c r="DW89" s="162"/>
      <c r="DX89" s="162"/>
      <c r="DY89" s="162"/>
    </row>
    <row r="90" spans="1:129" s="172" customFormat="1" ht="75" customHeight="1" x14ac:dyDescent="0.25">
      <c r="A90" s="159" t="s">
        <v>284</v>
      </c>
      <c r="B90" s="168" t="s">
        <v>285</v>
      </c>
      <c r="C90" s="168" t="s">
        <v>286</v>
      </c>
      <c r="D90" s="169"/>
      <c r="E90" s="169"/>
      <c r="F90" s="101"/>
      <c r="G90" s="169"/>
      <c r="H90" s="169"/>
      <c r="I90" s="101"/>
      <c r="J90" s="169"/>
      <c r="K90" s="169"/>
      <c r="L90" s="101"/>
      <c r="M90" s="169"/>
      <c r="N90" s="169"/>
      <c r="O90" s="101"/>
      <c r="P90" s="170"/>
      <c r="Q90" s="171"/>
      <c r="R90" s="171"/>
      <c r="S90" s="109" t="s">
        <v>175</v>
      </c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57"/>
      <c r="BP90" s="157"/>
      <c r="BQ90" s="157"/>
      <c r="BR90" s="157"/>
      <c r="BS90" s="157"/>
      <c r="BT90" s="157"/>
      <c r="BU90" s="157"/>
      <c r="BV90" s="157"/>
      <c r="BW90" s="157"/>
      <c r="BX90" s="157"/>
      <c r="BY90" s="157"/>
      <c r="BZ90" s="157"/>
      <c r="CA90" s="157"/>
      <c r="CB90" s="157"/>
      <c r="CC90" s="157"/>
      <c r="CD90" s="157"/>
      <c r="CE90" s="157"/>
      <c r="CF90" s="157"/>
      <c r="CG90" s="157"/>
      <c r="CH90" s="157"/>
      <c r="CI90" s="157"/>
      <c r="CJ90" s="157"/>
      <c r="CK90" s="157"/>
      <c r="CL90" s="157"/>
      <c r="CM90" s="157"/>
      <c r="CN90" s="157"/>
      <c r="CO90" s="157"/>
      <c r="CP90" s="157"/>
      <c r="CQ90" s="157"/>
      <c r="CR90" s="157"/>
      <c r="CS90" s="157"/>
      <c r="CT90" s="157"/>
      <c r="CU90" s="157"/>
      <c r="CV90" s="157"/>
      <c r="CW90" s="157"/>
      <c r="CX90" s="157"/>
      <c r="CY90" s="157"/>
      <c r="CZ90" s="157"/>
      <c r="DA90" s="157"/>
      <c r="DB90" s="157"/>
      <c r="DC90" s="157"/>
      <c r="DD90" s="157"/>
      <c r="DE90" s="157"/>
      <c r="DF90" s="157"/>
      <c r="DG90" s="157"/>
      <c r="DH90" s="157"/>
      <c r="DI90" s="157"/>
      <c r="DJ90" s="157"/>
      <c r="DK90" s="157"/>
      <c r="DL90" s="157"/>
      <c r="DM90" s="157"/>
      <c r="DN90" s="157"/>
      <c r="DO90" s="157"/>
      <c r="DP90" s="157"/>
      <c r="DQ90" s="157"/>
      <c r="DR90" s="157"/>
      <c r="DS90" s="157"/>
      <c r="DT90" s="157"/>
      <c r="DU90" s="157"/>
      <c r="DV90" s="157"/>
      <c r="DW90" s="157"/>
      <c r="DX90" s="157"/>
      <c r="DY90" s="157"/>
    </row>
    <row r="91" spans="1:129" ht="40.5" customHeight="1" x14ac:dyDescent="0.25">
      <c r="A91" s="173" t="s">
        <v>287</v>
      </c>
      <c r="B91" s="174" t="s">
        <v>288</v>
      </c>
      <c r="C91" s="168" t="s">
        <v>289</v>
      </c>
      <c r="D91" s="171"/>
      <c r="E91" s="142"/>
      <c r="F91" s="101"/>
      <c r="G91" s="142"/>
      <c r="H91" s="171"/>
      <c r="I91" s="171"/>
      <c r="J91" s="171"/>
      <c r="K91" s="171"/>
      <c r="L91" s="171"/>
      <c r="M91" s="171"/>
      <c r="N91" s="171"/>
      <c r="O91" s="171"/>
      <c r="P91" s="175"/>
      <c r="Q91" s="171"/>
      <c r="R91" s="171"/>
      <c r="S91" s="176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  <c r="BI91" s="157"/>
      <c r="BJ91" s="157"/>
      <c r="BK91" s="157"/>
      <c r="BL91" s="157"/>
      <c r="BM91" s="157"/>
      <c r="BN91" s="157"/>
      <c r="BO91" s="157"/>
      <c r="BP91" s="157"/>
      <c r="BQ91" s="157"/>
      <c r="BR91" s="157"/>
      <c r="BS91" s="157"/>
      <c r="BT91" s="157"/>
      <c r="BU91" s="157"/>
      <c r="BV91" s="157"/>
      <c r="BW91" s="157"/>
      <c r="BX91" s="157"/>
      <c r="BY91" s="157"/>
      <c r="BZ91" s="157"/>
      <c r="CA91" s="157"/>
      <c r="CB91" s="157"/>
      <c r="CC91" s="157"/>
      <c r="CD91" s="157"/>
      <c r="CE91" s="157"/>
      <c r="CF91" s="157"/>
      <c r="CG91" s="157"/>
      <c r="CH91" s="157"/>
      <c r="CI91" s="157"/>
      <c r="CJ91" s="157"/>
      <c r="CK91" s="157"/>
      <c r="CL91" s="157"/>
      <c r="CM91" s="157"/>
      <c r="CN91" s="157"/>
      <c r="CO91" s="157"/>
      <c r="CP91" s="157"/>
      <c r="CQ91" s="157"/>
      <c r="CR91" s="157"/>
      <c r="CS91" s="157"/>
      <c r="CT91" s="157"/>
      <c r="CU91" s="157"/>
      <c r="CV91" s="157"/>
      <c r="CW91" s="157"/>
      <c r="CX91" s="157"/>
      <c r="CY91" s="157"/>
      <c r="CZ91" s="157"/>
      <c r="DA91" s="157"/>
      <c r="DB91" s="157"/>
      <c r="DC91" s="157"/>
      <c r="DD91" s="157"/>
      <c r="DE91" s="157"/>
      <c r="DF91" s="157"/>
      <c r="DG91" s="157"/>
      <c r="DH91" s="157"/>
      <c r="DI91" s="157"/>
      <c r="DJ91" s="157"/>
      <c r="DK91" s="157"/>
      <c r="DL91" s="157"/>
      <c r="DM91" s="157"/>
      <c r="DN91" s="157"/>
      <c r="DO91" s="157"/>
      <c r="DP91" s="157"/>
      <c r="DQ91" s="157"/>
      <c r="DR91" s="157"/>
      <c r="DS91" s="157"/>
      <c r="DT91" s="157"/>
      <c r="DU91" s="157"/>
      <c r="DV91" s="157"/>
      <c r="DW91" s="157"/>
      <c r="DX91" s="157"/>
      <c r="DY91" s="157"/>
    </row>
    <row r="92" spans="1:129" ht="63" x14ac:dyDescent="0.25">
      <c r="A92" s="97" t="s">
        <v>290</v>
      </c>
      <c r="B92" s="97" t="s">
        <v>291</v>
      </c>
      <c r="C92" s="110" t="s">
        <v>292</v>
      </c>
      <c r="D92" s="99"/>
      <c r="E92" s="99"/>
      <c r="F92" s="101"/>
      <c r="G92" s="101"/>
      <c r="H92" s="101"/>
      <c r="I92" s="101"/>
      <c r="J92" s="99"/>
      <c r="K92" s="99"/>
      <c r="L92" s="121"/>
      <c r="M92" s="99"/>
      <c r="N92" s="99"/>
      <c r="O92" s="101"/>
      <c r="P92" s="102" t="s">
        <v>293</v>
      </c>
      <c r="Q92" s="103"/>
      <c r="R92" s="103"/>
      <c r="S92" s="109" t="s">
        <v>175</v>
      </c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  <c r="BE92" s="157"/>
      <c r="BF92" s="157"/>
      <c r="BG92" s="157"/>
      <c r="BH92" s="157"/>
      <c r="BI92" s="157"/>
      <c r="BJ92" s="157"/>
      <c r="BK92" s="157"/>
      <c r="BL92" s="157"/>
      <c r="BM92" s="157"/>
      <c r="BN92" s="157"/>
      <c r="BO92" s="157"/>
      <c r="BP92" s="157"/>
      <c r="BQ92" s="157"/>
      <c r="BR92" s="157"/>
      <c r="BS92" s="157"/>
      <c r="BT92" s="157"/>
      <c r="BU92" s="157"/>
      <c r="BV92" s="157"/>
      <c r="BW92" s="157"/>
      <c r="BX92" s="157"/>
      <c r="BY92" s="157"/>
      <c r="BZ92" s="157"/>
      <c r="CA92" s="157"/>
      <c r="CB92" s="157"/>
      <c r="CC92" s="157"/>
      <c r="CD92" s="157"/>
      <c r="CE92" s="157"/>
      <c r="CF92" s="157"/>
      <c r="CG92" s="157"/>
      <c r="CH92" s="157"/>
      <c r="CI92" s="157"/>
      <c r="CJ92" s="157"/>
      <c r="CK92" s="157"/>
      <c r="CL92" s="157"/>
      <c r="CM92" s="157"/>
      <c r="CN92" s="157"/>
      <c r="CO92" s="157"/>
      <c r="CP92" s="157"/>
      <c r="CQ92" s="157"/>
      <c r="CR92" s="157"/>
      <c r="CS92" s="157"/>
      <c r="CT92" s="157"/>
      <c r="CU92" s="157"/>
      <c r="CV92" s="157"/>
      <c r="CW92" s="157"/>
      <c r="CX92" s="157"/>
      <c r="CY92" s="157"/>
      <c r="CZ92" s="157"/>
      <c r="DA92" s="157"/>
      <c r="DB92" s="157"/>
      <c r="DC92" s="157"/>
      <c r="DD92" s="157"/>
      <c r="DE92" s="157"/>
      <c r="DF92" s="157"/>
      <c r="DG92" s="157"/>
      <c r="DH92" s="157"/>
      <c r="DI92" s="157"/>
      <c r="DJ92" s="157"/>
      <c r="DK92" s="157"/>
      <c r="DL92" s="157"/>
      <c r="DM92" s="157"/>
      <c r="DN92" s="157"/>
      <c r="DO92" s="157"/>
      <c r="DP92" s="157"/>
      <c r="DQ92" s="157"/>
      <c r="DR92" s="157"/>
      <c r="DS92" s="157"/>
      <c r="DT92" s="157"/>
      <c r="DU92" s="157"/>
      <c r="DV92" s="157"/>
      <c r="DW92" s="157"/>
      <c r="DX92" s="157"/>
      <c r="DY92" s="157"/>
    </row>
    <row r="93" spans="1:129" ht="47.25" x14ac:dyDescent="0.25">
      <c r="A93" s="177" t="s">
        <v>294</v>
      </c>
      <c r="B93" s="147" t="s">
        <v>295</v>
      </c>
      <c r="C93" s="152" t="s">
        <v>168</v>
      </c>
      <c r="D93" s="155"/>
      <c r="E93" s="155"/>
      <c r="F93" s="141"/>
      <c r="G93" s="141"/>
      <c r="H93" s="141"/>
      <c r="I93" s="155"/>
      <c r="J93" s="155"/>
      <c r="K93" s="155"/>
      <c r="L93" s="155"/>
      <c r="M93" s="150"/>
      <c r="N93" s="150"/>
      <c r="O93" s="150"/>
      <c r="P93" s="178"/>
      <c r="Q93" s="144"/>
      <c r="R93" s="179"/>
      <c r="S93" s="180" t="s">
        <v>175</v>
      </c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7"/>
      <c r="CE93" s="157"/>
      <c r="CF93" s="157"/>
      <c r="CG93" s="157"/>
      <c r="CH93" s="157"/>
      <c r="CI93" s="157"/>
      <c r="CJ93" s="157"/>
      <c r="CK93" s="157"/>
      <c r="CL93" s="157"/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157"/>
      <c r="CX93" s="157"/>
      <c r="CY93" s="157"/>
      <c r="CZ93" s="157"/>
      <c r="DA93" s="157"/>
      <c r="DB93" s="157"/>
      <c r="DC93" s="157"/>
      <c r="DD93" s="157"/>
      <c r="DE93" s="157"/>
      <c r="DF93" s="157"/>
      <c r="DG93" s="157"/>
      <c r="DH93" s="157"/>
      <c r="DI93" s="157"/>
      <c r="DJ93" s="157"/>
      <c r="DK93" s="157"/>
      <c r="DL93" s="157"/>
      <c r="DM93" s="157"/>
      <c r="DN93" s="157"/>
      <c r="DO93" s="157"/>
      <c r="DP93" s="157"/>
      <c r="DQ93" s="157"/>
      <c r="DR93" s="157"/>
      <c r="DS93" s="157"/>
      <c r="DT93" s="157"/>
      <c r="DU93" s="157"/>
      <c r="DV93" s="157"/>
      <c r="DW93" s="157"/>
      <c r="DX93" s="157"/>
      <c r="DY93" s="157"/>
    </row>
    <row r="94" spans="1:129" ht="31.5" x14ac:dyDescent="0.25">
      <c r="A94" s="130" t="s">
        <v>296</v>
      </c>
      <c r="B94" s="146" t="s">
        <v>297</v>
      </c>
      <c r="C94" s="181" t="s">
        <v>298</v>
      </c>
      <c r="D94" s="172"/>
      <c r="E94" s="172"/>
      <c r="F94" s="172"/>
      <c r="G94" s="18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6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7"/>
      <c r="CE94" s="157"/>
      <c r="CF94" s="157"/>
      <c r="CG94" s="157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7"/>
      <c r="DD94" s="157"/>
      <c r="DE94" s="157"/>
      <c r="DF94" s="157"/>
      <c r="DG94" s="157"/>
      <c r="DH94" s="157"/>
      <c r="DI94" s="157"/>
      <c r="DJ94" s="157"/>
      <c r="DK94" s="157"/>
      <c r="DL94" s="157"/>
      <c r="DM94" s="157"/>
      <c r="DN94" s="157"/>
      <c r="DO94" s="157"/>
      <c r="DP94" s="157"/>
      <c r="DQ94" s="157"/>
      <c r="DR94" s="157"/>
      <c r="DS94" s="157"/>
      <c r="DT94" s="157"/>
      <c r="DU94" s="157"/>
      <c r="DV94" s="157"/>
      <c r="DW94" s="157"/>
      <c r="DX94" s="157"/>
      <c r="DY94" s="157"/>
    </row>
    <row r="95" spans="1:129" x14ac:dyDescent="0.25"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  <c r="DI95" s="157"/>
      <c r="DJ95" s="157"/>
      <c r="DK95" s="157"/>
      <c r="DL95" s="157"/>
      <c r="DM95" s="157"/>
      <c r="DN95" s="157"/>
      <c r="DO95" s="157"/>
      <c r="DP95" s="157"/>
      <c r="DQ95" s="157"/>
      <c r="DR95" s="157"/>
      <c r="DS95" s="157"/>
      <c r="DT95" s="157"/>
      <c r="DU95" s="157"/>
      <c r="DV95" s="157"/>
      <c r="DW95" s="157"/>
      <c r="DX95" s="157"/>
      <c r="DY95" s="157"/>
    </row>
    <row r="96" spans="1:129" x14ac:dyDescent="0.25"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  <c r="BT96" s="157"/>
      <c r="BU96" s="157"/>
      <c r="BV96" s="157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57"/>
      <c r="DE96" s="157"/>
      <c r="DF96" s="157"/>
      <c r="DG96" s="157"/>
      <c r="DH96" s="157"/>
      <c r="DI96" s="157"/>
      <c r="DJ96" s="157"/>
      <c r="DK96" s="157"/>
      <c r="DL96" s="157"/>
      <c r="DM96" s="157"/>
      <c r="DN96" s="157"/>
      <c r="DO96" s="157"/>
      <c r="DP96" s="157"/>
      <c r="DQ96" s="157"/>
      <c r="DR96" s="157"/>
      <c r="DS96" s="157"/>
      <c r="DT96" s="157"/>
      <c r="DU96" s="157"/>
      <c r="DV96" s="157"/>
      <c r="DW96" s="157"/>
      <c r="DX96" s="157"/>
      <c r="DY96" s="157"/>
    </row>
    <row r="97" spans="20:129" x14ac:dyDescent="0.25"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7"/>
      <c r="DD97" s="157"/>
      <c r="DE97" s="157"/>
      <c r="DF97" s="157"/>
      <c r="DG97" s="157"/>
      <c r="DH97" s="157"/>
      <c r="DI97" s="157"/>
      <c r="DJ97" s="157"/>
      <c r="DK97" s="157"/>
      <c r="DL97" s="157"/>
      <c r="DM97" s="157"/>
      <c r="DN97" s="157"/>
      <c r="DO97" s="157"/>
      <c r="DP97" s="157"/>
      <c r="DQ97" s="157"/>
      <c r="DR97" s="157"/>
      <c r="DS97" s="157"/>
      <c r="DT97" s="157"/>
      <c r="DU97" s="157"/>
      <c r="DV97" s="157"/>
      <c r="DW97" s="157"/>
      <c r="DX97" s="157"/>
      <c r="DY97" s="157"/>
    </row>
    <row r="98" spans="20:129" x14ac:dyDescent="0.25"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7"/>
      <c r="DD98" s="157"/>
      <c r="DE98" s="157"/>
      <c r="DF98" s="157"/>
      <c r="DG98" s="157"/>
      <c r="DH98" s="157"/>
      <c r="DI98" s="157"/>
      <c r="DJ98" s="157"/>
      <c r="DK98" s="157"/>
      <c r="DL98" s="157"/>
      <c r="DM98" s="157"/>
      <c r="DN98" s="157"/>
      <c r="DO98" s="157"/>
      <c r="DP98" s="157"/>
      <c r="DQ98" s="157"/>
      <c r="DR98" s="157"/>
      <c r="DS98" s="157"/>
      <c r="DT98" s="157"/>
      <c r="DU98" s="157"/>
      <c r="DV98" s="157"/>
      <c r="DW98" s="157"/>
      <c r="DX98" s="157"/>
      <c r="DY98" s="157"/>
    </row>
    <row r="99" spans="20:129" x14ac:dyDescent="0.25"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7"/>
      <c r="DD99" s="157"/>
      <c r="DE99" s="157"/>
      <c r="DF99" s="157"/>
      <c r="DG99" s="157"/>
      <c r="DH99" s="157"/>
      <c r="DI99" s="157"/>
      <c r="DJ99" s="157"/>
      <c r="DK99" s="157"/>
      <c r="DL99" s="157"/>
      <c r="DM99" s="157"/>
      <c r="DN99" s="157"/>
      <c r="DO99" s="157"/>
      <c r="DP99" s="157"/>
      <c r="DQ99" s="157"/>
      <c r="DR99" s="157"/>
      <c r="DS99" s="157"/>
      <c r="DT99" s="157"/>
      <c r="DU99" s="157"/>
      <c r="DV99" s="157"/>
      <c r="DW99" s="157"/>
      <c r="DX99" s="157"/>
      <c r="DY99" s="157"/>
    </row>
    <row r="100" spans="20:129" x14ac:dyDescent="0.25"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7"/>
      <c r="BU100" s="157"/>
      <c r="BV100" s="157"/>
      <c r="BW100" s="157"/>
      <c r="BX100" s="157"/>
      <c r="BY100" s="157"/>
      <c r="BZ100" s="157"/>
      <c r="CA100" s="157"/>
      <c r="CB100" s="157"/>
      <c r="CC100" s="157"/>
      <c r="CD100" s="157"/>
      <c r="CE100" s="157"/>
      <c r="CF100" s="157"/>
      <c r="CG100" s="157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7"/>
      <c r="DD100" s="157"/>
      <c r="DE100" s="157"/>
      <c r="DF100" s="157"/>
      <c r="DG100" s="157"/>
      <c r="DH100" s="157"/>
      <c r="DI100" s="157"/>
      <c r="DJ100" s="157"/>
      <c r="DK100" s="157"/>
      <c r="DL100" s="157"/>
      <c r="DM100" s="157"/>
      <c r="DN100" s="157"/>
      <c r="DO100" s="157"/>
      <c r="DP100" s="157"/>
      <c r="DQ100" s="157"/>
      <c r="DR100" s="157"/>
      <c r="DS100" s="157"/>
      <c r="DT100" s="157"/>
      <c r="DU100" s="157"/>
      <c r="DV100" s="157"/>
      <c r="DW100" s="157"/>
      <c r="DX100" s="157"/>
      <c r="DY100" s="157"/>
    </row>
    <row r="101" spans="20:129" x14ac:dyDescent="0.25"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57"/>
      <c r="BP101" s="157"/>
      <c r="BQ101" s="157"/>
      <c r="BR101" s="157"/>
      <c r="BS101" s="157"/>
      <c r="BT101" s="157"/>
      <c r="BU101" s="157"/>
      <c r="BV101" s="157"/>
      <c r="BW101" s="157"/>
      <c r="BX101" s="157"/>
      <c r="BY101" s="157"/>
      <c r="BZ101" s="157"/>
      <c r="CA101" s="157"/>
      <c r="CB101" s="157"/>
      <c r="CC101" s="157"/>
      <c r="CD101" s="157"/>
      <c r="CE101" s="157"/>
      <c r="CF101" s="157"/>
      <c r="CG101" s="157"/>
      <c r="CH101" s="157"/>
      <c r="CI101" s="157"/>
      <c r="CJ101" s="157"/>
      <c r="CK101" s="157"/>
      <c r="CL101" s="157"/>
      <c r="CM101" s="157"/>
      <c r="CN101" s="157"/>
      <c r="CO101" s="157"/>
      <c r="CP101" s="157"/>
      <c r="CQ101" s="157"/>
      <c r="CR101" s="157"/>
      <c r="CS101" s="157"/>
      <c r="CT101" s="157"/>
      <c r="CU101" s="157"/>
      <c r="CV101" s="157"/>
      <c r="CW101" s="157"/>
      <c r="CX101" s="157"/>
      <c r="CY101" s="157"/>
      <c r="CZ101" s="157"/>
      <c r="DA101" s="157"/>
      <c r="DB101" s="157"/>
      <c r="DC101" s="157"/>
      <c r="DD101" s="157"/>
      <c r="DE101" s="157"/>
      <c r="DF101" s="157"/>
      <c r="DG101" s="157"/>
      <c r="DH101" s="157"/>
      <c r="DI101" s="157"/>
      <c r="DJ101" s="157"/>
      <c r="DK101" s="157"/>
      <c r="DL101" s="157"/>
      <c r="DM101" s="157"/>
      <c r="DN101" s="157"/>
      <c r="DO101" s="157"/>
      <c r="DP101" s="157"/>
      <c r="DQ101" s="157"/>
      <c r="DR101" s="157"/>
      <c r="DS101" s="157"/>
      <c r="DT101" s="157"/>
      <c r="DU101" s="157"/>
      <c r="DV101" s="157"/>
      <c r="DW101" s="157"/>
      <c r="DX101" s="157"/>
      <c r="DY101" s="157"/>
    </row>
    <row r="102" spans="20:129" x14ac:dyDescent="0.25"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57"/>
      <c r="BP102" s="157"/>
      <c r="BQ102" s="157"/>
      <c r="BR102" s="157"/>
      <c r="BS102" s="157"/>
      <c r="BT102" s="157"/>
      <c r="BU102" s="157"/>
      <c r="BV102" s="157"/>
      <c r="BW102" s="157"/>
      <c r="BX102" s="157"/>
      <c r="BY102" s="157"/>
      <c r="BZ102" s="157"/>
      <c r="CA102" s="157"/>
      <c r="CB102" s="157"/>
      <c r="CC102" s="157"/>
      <c r="CD102" s="157"/>
      <c r="CE102" s="157"/>
      <c r="CF102" s="157"/>
      <c r="CG102" s="157"/>
      <c r="CH102" s="157"/>
      <c r="CI102" s="157"/>
      <c r="CJ102" s="157"/>
      <c r="CK102" s="157"/>
      <c r="CL102" s="157"/>
      <c r="CM102" s="157"/>
      <c r="CN102" s="157"/>
      <c r="CO102" s="157"/>
      <c r="CP102" s="157"/>
      <c r="CQ102" s="157"/>
      <c r="CR102" s="157"/>
      <c r="CS102" s="157"/>
      <c r="CT102" s="157"/>
      <c r="CU102" s="157"/>
      <c r="CV102" s="157"/>
      <c r="CW102" s="157"/>
      <c r="CX102" s="157"/>
      <c r="CY102" s="157"/>
      <c r="CZ102" s="157"/>
      <c r="DA102" s="157"/>
      <c r="DB102" s="157"/>
      <c r="DC102" s="157"/>
      <c r="DD102" s="157"/>
      <c r="DE102" s="157"/>
      <c r="DF102" s="157"/>
      <c r="DG102" s="157"/>
      <c r="DH102" s="157"/>
      <c r="DI102" s="157"/>
      <c r="DJ102" s="157"/>
      <c r="DK102" s="157"/>
      <c r="DL102" s="157"/>
      <c r="DM102" s="157"/>
      <c r="DN102" s="157"/>
      <c r="DO102" s="157"/>
      <c r="DP102" s="157"/>
      <c r="DQ102" s="157"/>
      <c r="DR102" s="157"/>
      <c r="DS102" s="157"/>
      <c r="DT102" s="157"/>
      <c r="DU102" s="157"/>
      <c r="DV102" s="157"/>
      <c r="DW102" s="157"/>
      <c r="DX102" s="157"/>
      <c r="DY102" s="157"/>
    </row>
    <row r="103" spans="20:129" x14ac:dyDescent="0.25"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157"/>
      <c r="BK103" s="157"/>
      <c r="BL103" s="157"/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57"/>
      <c r="CT103" s="157"/>
      <c r="CU103" s="157"/>
      <c r="CV103" s="157"/>
      <c r="CW103" s="157"/>
      <c r="CX103" s="157"/>
      <c r="CY103" s="157"/>
      <c r="CZ103" s="157"/>
      <c r="DA103" s="157"/>
      <c r="DB103" s="157"/>
      <c r="DC103" s="157"/>
      <c r="DD103" s="157"/>
      <c r="DE103" s="157"/>
      <c r="DF103" s="157"/>
      <c r="DG103" s="157"/>
      <c r="DH103" s="157"/>
      <c r="DI103" s="157"/>
      <c r="DJ103" s="157"/>
      <c r="DK103" s="157"/>
      <c r="DL103" s="157"/>
      <c r="DM103" s="157"/>
      <c r="DN103" s="157"/>
      <c r="DO103" s="157"/>
      <c r="DP103" s="157"/>
      <c r="DQ103" s="157"/>
      <c r="DR103" s="157"/>
      <c r="DS103" s="157"/>
      <c r="DT103" s="157"/>
      <c r="DU103" s="157"/>
      <c r="DV103" s="157"/>
      <c r="DW103" s="157"/>
      <c r="DX103" s="157"/>
      <c r="DY103" s="157"/>
    </row>
    <row r="104" spans="20:129" x14ac:dyDescent="0.25"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  <c r="DI104" s="157"/>
      <c r="DJ104" s="157"/>
      <c r="DK104" s="157"/>
      <c r="DL104" s="157"/>
      <c r="DM104" s="157"/>
      <c r="DN104" s="157"/>
      <c r="DO104" s="157"/>
      <c r="DP104" s="157"/>
      <c r="DQ104" s="157"/>
      <c r="DR104" s="157"/>
      <c r="DS104" s="157"/>
      <c r="DT104" s="157"/>
      <c r="DU104" s="157"/>
      <c r="DV104" s="157"/>
      <c r="DW104" s="157"/>
      <c r="DX104" s="157"/>
      <c r="DY104" s="157"/>
    </row>
    <row r="105" spans="20:129" x14ac:dyDescent="0.25"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  <c r="BT105" s="157"/>
      <c r="BU105" s="157"/>
      <c r="BV105" s="157"/>
      <c r="BW105" s="157"/>
      <c r="BX105" s="157"/>
      <c r="BY105" s="157"/>
      <c r="BZ105" s="157"/>
      <c r="CA105" s="157"/>
      <c r="CB105" s="157"/>
      <c r="CC105" s="157"/>
      <c r="CD105" s="157"/>
      <c r="CE105" s="157"/>
      <c r="CF105" s="157"/>
      <c r="CG105" s="157"/>
      <c r="CH105" s="157"/>
      <c r="CI105" s="157"/>
      <c r="CJ105" s="157"/>
      <c r="CK105" s="157"/>
      <c r="CL105" s="157"/>
      <c r="CM105" s="157"/>
      <c r="CN105" s="157"/>
      <c r="CO105" s="157"/>
      <c r="CP105" s="157"/>
      <c r="CQ105" s="157"/>
      <c r="CR105" s="157"/>
      <c r="CS105" s="157"/>
      <c r="CT105" s="157"/>
      <c r="CU105" s="157"/>
      <c r="CV105" s="157"/>
      <c r="CW105" s="157"/>
      <c r="CX105" s="157"/>
      <c r="CY105" s="157"/>
      <c r="CZ105" s="157"/>
      <c r="DA105" s="157"/>
      <c r="DB105" s="157"/>
      <c r="DC105" s="157"/>
      <c r="DD105" s="157"/>
      <c r="DE105" s="157"/>
      <c r="DF105" s="157"/>
      <c r="DG105" s="157"/>
      <c r="DH105" s="157"/>
      <c r="DI105" s="157"/>
      <c r="DJ105" s="157"/>
      <c r="DK105" s="157"/>
      <c r="DL105" s="157"/>
      <c r="DM105" s="157"/>
      <c r="DN105" s="157"/>
      <c r="DO105" s="157"/>
      <c r="DP105" s="157"/>
      <c r="DQ105" s="157"/>
      <c r="DR105" s="157"/>
      <c r="DS105" s="157"/>
      <c r="DT105" s="157"/>
      <c r="DU105" s="157"/>
      <c r="DV105" s="157"/>
      <c r="DW105" s="157"/>
      <c r="DX105" s="157"/>
      <c r="DY105" s="157"/>
    </row>
    <row r="106" spans="20:129" x14ac:dyDescent="0.25"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7"/>
      <c r="CJ106" s="157"/>
      <c r="CK106" s="157"/>
      <c r="CL106" s="157"/>
      <c r="CM106" s="157"/>
      <c r="CN106" s="157"/>
      <c r="CO106" s="157"/>
      <c r="CP106" s="157"/>
      <c r="CQ106" s="157"/>
      <c r="CR106" s="157"/>
      <c r="CS106" s="157"/>
      <c r="CT106" s="157"/>
      <c r="CU106" s="157"/>
      <c r="CV106" s="157"/>
      <c r="CW106" s="157"/>
      <c r="CX106" s="157"/>
      <c r="CY106" s="157"/>
      <c r="CZ106" s="157"/>
      <c r="DA106" s="157"/>
      <c r="DB106" s="157"/>
      <c r="DC106" s="157"/>
      <c r="DD106" s="157"/>
      <c r="DE106" s="157"/>
      <c r="DF106" s="157"/>
      <c r="DG106" s="157"/>
      <c r="DH106" s="157"/>
      <c r="DI106" s="157"/>
      <c r="DJ106" s="157"/>
      <c r="DK106" s="157"/>
      <c r="DL106" s="157"/>
      <c r="DM106" s="157"/>
      <c r="DN106" s="157"/>
      <c r="DO106" s="157"/>
      <c r="DP106" s="157"/>
      <c r="DQ106" s="157"/>
      <c r="DR106" s="157"/>
      <c r="DS106" s="157"/>
      <c r="DT106" s="157"/>
      <c r="DU106" s="157"/>
      <c r="DV106" s="157"/>
      <c r="DW106" s="157"/>
      <c r="DX106" s="157"/>
      <c r="DY106" s="157"/>
    </row>
    <row r="107" spans="20:129" x14ac:dyDescent="0.25"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157"/>
      <c r="BK107" s="157"/>
      <c r="BL107" s="157"/>
      <c r="BM107" s="157"/>
      <c r="BN107" s="157"/>
      <c r="BO107" s="157"/>
      <c r="BP107" s="157"/>
      <c r="BQ107" s="157"/>
      <c r="BR107" s="157"/>
      <c r="BS107" s="157"/>
      <c r="BT107" s="157"/>
      <c r="BU107" s="157"/>
      <c r="BV107" s="157"/>
      <c r="BW107" s="157"/>
      <c r="BX107" s="157"/>
      <c r="BY107" s="157"/>
      <c r="BZ107" s="157"/>
      <c r="CA107" s="157"/>
      <c r="CB107" s="157"/>
      <c r="CC107" s="157"/>
      <c r="CD107" s="157"/>
      <c r="CE107" s="157"/>
      <c r="CF107" s="157"/>
      <c r="CG107" s="157"/>
      <c r="CH107" s="157"/>
      <c r="CI107" s="157"/>
      <c r="CJ107" s="157"/>
      <c r="CK107" s="157"/>
      <c r="CL107" s="157"/>
      <c r="CM107" s="157"/>
      <c r="CN107" s="157"/>
      <c r="CO107" s="157"/>
      <c r="CP107" s="157"/>
      <c r="CQ107" s="157"/>
      <c r="CR107" s="157"/>
      <c r="CS107" s="157"/>
      <c r="CT107" s="157"/>
      <c r="CU107" s="157"/>
      <c r="CV107" s="157"/>
      <c r="CW107" s="157"/>
      <c r="CX107" s="157"/>
      <c r="CY107" s="157"/>
      <c r="CZ107" s="157"/>
      <c r="DA107" s="157"/>
      <c r="DB107" s="157"/>
      <c r="DC107" s="157"/>
      <c r="DD107" s="157"/>
      <c r="DE107" s="157"/>
      <c r="DF107" s="157"/>
      <c r="DG107" s="157"/>
      <c r="DH107" s="157"/>
      <c r="DI107" s="157"/>
      <c r="DJ107" s="157"/>
      <c r="DK107" s="157"/>
      <c r="DL107" s="157"/>
      <c r="DM107" s="157"/>
      <c r="DN107" s="157"/>
      <c r="DO107" s="157"/>
      <c r="DP107" s="157"/>
      <c r="DQ107" s="157"/>
      <c r="DR107" s="157"/>
      <c r="DS107" s="157"/>
      <c r="DT107" s="157"/>
      <c r="DU107" s="157"/>
      <c r="DV107" s="157"/>
      <c r="DW107" s="157"/>
      <c r="DX107" s="157"/>
      <c r="DY107" s="157"/>
    </row>
    <row r="108" spans="20:129" x14ac:dyDescent="0.25"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7"/>
      <c r="DD108" s="157"/>
      <c r="DE108" s="157"/>
      <c r="DF108" s="157"/>
      <c r="DG108" s="157"/>
      <c r="DH108" s="157"/>
      <c r="DI108" s="157"/>
      <c r="DJ108" s="157"/>
      <c r="DK108" s="157"/>
      <c r="DL108" s="157"/>
      <c r="DM108" s="157"/>
      <c r="DN108" s="157"/>
      <c r="DO108" s="157"/>
      <c r="DP108" s="157"/>
      <c r="DQ108" s="157"/>
      <c r="DR108" s="157"/>
      <c r="DS108" s="157"/>
      <c r="DT108" s="157"/>
      <c r="DU108" s="157"/>
      <c r="DV108" s="157"/>
      <c r="DW108" s="157"/>
      <c r="DX108" s="157"/>
      <c r="DY108" s="157"/>
    </row>
    <row r="109" spans="20:129" x14ac:dyDescent="0.25"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57"/>
      <c r="CT109" s="157"/>
      <c r="CU109" s="157"/>
      <c r="CV109" s="157"/>
      <c r="CW109" s="157"/>
      <c r="CX109" s="157"/>
      <c r="CY109" s="157"/>
      <c r="CZ109" s="157"/>
      <c r="DA109" s="157"/>
      <c r="DB109" s="157"/>
      <c r="DC109" s="157"/>
      <c r="DD109" s="157"/>
      <c r="DE109" s="157"/>
      <c r="DF109" s="157"/>
      <c r="DG109" s="157"/>
      <c r="DH109" s="157"/>
      <c r="DI109" s="157"/>
      <c r="DJ109" s="157"/>
      <c r="DK109" s="157"/>
      <c r="DL109" s="157"/>
      <c r="DM109" s="157"/>
      <c r="DN109" s="157"/>
      <c r="DO109" s="157"/>
      <c r="DP109" s="157"/>
      <c r="DQ109" s="157"/>
      <c r="DR109" s="157"/>
      <c r="DS109" s="157"/>
      <c r="DT109" s="157"/>
      <c r="DU109" s="157"/>
      <c r="DV109" s="157"/>
      <c r="DW109" s="157"/>
      <c r="DX109" s="157"/>
      <c r="DY109" s="157"/>
    </row>
    <row r="110" spans="20:129" x14ac:dyDescent="0.25"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  <c r="BS110" s="157"/>
      <c r="BT110" s="157"/>
      <c r="BU110" s="157"/>
      <c r="BV110" s="157"/>
      <c r="BW110" s="157"/>
      <c r="BX110" s="157"/>
      <c r="BY110" s="157"/>
      <c r="BZ110" s="157"/>
      <c r="CA110" s="157"/>
      <c r="CB110" s="157"/>
      <c r="CC110" s="157"/>
      <c r="CD110" s="157"/>
      <c r="CE110" s="157"/>
      <c r="CF110" s="157"/>
      <c r="CG110" s="157"/>
      <c r="CH110" s="157"/>
      <c r="CI110" s="157"/>
      <c r="CJ110" s="157"/>
      <c r="CK110" s="157"/>
      <c r="CL110" s="157"/>
      <c r="CM110" s="157"/>
      <c r="CN110" s="157"/>
      <c r="CO110" s="157"/>
      <c r="CP110" s="157"/>
      <c r="CQ110" s="157"/>
      <c r="CR110" s="157"/>
      <c r="CS110" s="157"/>
      <c r="CT110" s="157"/>
      <c r="CU110" s="157"/>
      <c r="CV110" s="157"/>
      <c r="CW110" s="157"/>
      <c r="CX110" s="157"/>
      <c r="CY110" s="157"/>
      <c r="CZ110" s="157"/>
      <c r="DA110" s="157"/>
      <c r="DB110" s="157"/>
      <c r="DC110" s="157"/>
      <c r="DD110" s="157"/>
      <c r="DE110" s="157"/>
      <c r="DF110" s="157"/>
      <c r="DG110" s="157"/>
      <c r="DH110" s="157"/>
      <c r="DI110" s="157"/>
      <c r="DJ110" s="157"/>
      <c r="DK110" s="157"/>
      <c r="DL110" s="157"/>
      <c r="DM110" s="157"/>
      <c r="DN110" s="157"/>
      <c r="DO110" s="157"/>
      <c r="DP110" s="157"/>
      <c r="DQ110" s="157"/>
      <c r="DR110" s="157"/>
      <c r="DS110" s="157"/>
      <c r="DT110" s="157"/>
      <c r="DU110" s="157"/>
      <c r="DV110" s="157"/>
      <c r="DW110" s="157"/>
      <c r="DX110" s="157"/>
      <c r="DY110" s="157"/>
    </row>
    <row r="111" spans="20:129" x14ac:dyDescent="0.25"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  <c r="BT111" s="157"/>
      <c r="BU111" s="157"/>
      <c r="BV111" s="157"/>
      <c r="BW111" s="157"/>
      <c r="BX111" s="157"/>
      <c r="BY111" s="157"/>
      <c r="BZ111" s="157"/>
      <c r="CA111" s="157"/>
      <c r="CB111" s="157"/>
      <c r="CC111" s="157"/>
      <c r="CD111" s="157"/>
      <c r="CE111" s="157"/>
      <c r="CF111" s="157"/>
      <c r="CG111" s="157"/>
      <c r="CH111" s="157"/>
      <c r="CI111" s="157"/>
      <c r="CJ111" s="157"/>
      <c r="CK111" s="157"/>
      <c r="CL111" s="157"/>
      <c r="CM111" s="157"/>
      <c r="CN111" s="157"/>
      <c r="CO111" s="157"/>
      <c r="CP111" s="157"/>
      <c r="CQ111" s="157"/>
      <c r="CR111" s="157"/>
      <c r="CS111" s="157"/>
      <c r="CT111" s="157"/>
      <c r="CU111" s="157"/>
      <c r="CV111" s="157"/>
      <c r="CW111" s="157"/>
      <c r="CX111" s="157"/>
      <c r="CY111" s="157"/>
      <c r="CZ111" s="157"/>
      <c r="DA111" s="157"/>
      <c r="DB111" s="157"/>
      <c r="DC111" s="157"/>
      <c r="DD111" s="157"/>
      <c r="DE111" s="157"/>
      <c r="DF111" s="157"/>
      <c r="DG111" s="157"/>
      <c r="DH111" s="157"/>
      <c r="DI111" s="157"/>
      <c r="DJ111" s="157"/>
      <c r="DK111" s="157"/>
      <c r="DL111" s="157"/>
      <c r="DM111" s="157"/>
      <c r="DN111" s="157"/>
      <c r="DO111" s="157"/>
      <c r="DP111" s="157"/>
      <c r="DQ111" s="157"/>
      <c r="DR111" s="157"/>
      <c r="DS111" s="157"/>
      <c r="DT111" s="157"/>
      <c r="DU111" s="157"/>
      <c r="DV111" s="157"/>
      <c r="DW111" s="157"/>
      <c r="DX111" s="157"/>
      <c r="DY111" s="157"/>
    </row>
    <row r="112" spans="20:129" x14ac:dyDescent="0.25"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  <c r="BS112" s="157"/>
      <c r="BT112" s="157"/>
      <c r="BU112" s="157"/>
      <c r="BV112" s="157"/>
      <c r="BW112" s="157"/>
      <c r="BX112" s="157"/>
      <c r="BY112" s="157"/>
      <c r="BZ112" s="157"/>
      <c r="CA112" s="157"/>
      <c r="CB112" s="157"/>
      <c r="CC112" s="157"/>
      <c r="CD112" s="157"/>
      <c r="CE112" s="157"/>
      <c r="CF112" s="157"/>
      <c r="CG112" s="157"/>
      <c r="CH112" s="157"/>
      <c r="CI112" s="157"/>
      <c r="CJ112" s="157"/>
      <c r="CK112" s="157"/>
      <c r="CL112" s="157"/>
      <c r="CM112" s="157"/>
      <c r="CN112" s="157"/>
      <c r="CO112" s="157"/>
      <c r="CP112" s="157"/>
      <c r="CQ112" s="157"/>
      <c r="CR112" s="157"/>
      <c r="CS112" s="157"/>
      <c r="CT112" s="157"/>
      <c r="CU112" s="157"/>
      <c r="CV112" s="157"/>
      <c r="CW112" s="157"/>
      <c r="CX112" s="157"/>
      <c r="CY112" s="157"/>
      <c r="CZ112" s="157"/>
      <c r="DA112" s="157"/>
      <c r="DB112" s="157"/>
      <c r="DC112" s="157"/>
      <c r="DD112" s="157"/>
      <c r="DE112" s="157"/>
      <c r="DF112" s="157"/>
      <c r="DG112" s="157"/>
      <c r="DH112" s="157"/>
      <c r="DI112" s="157"/>
      <c r="DJ112" s="157"/>
      <c r="DK112" s="157"/>
      <c r="DL112" s="157"/>
      <c r="DM112" s="157"/>
      <c r="DN112" s="157"/>
      <c r="DO112" s="157"/>
      <c r="DP112" s="157"/>
      <c r="DQ112" s="157"/>
      <c r="DR112" s="157"/>
      <c r="DS112" s="157"/>
      <c r="DT112" s="157"/>
      <c r="DU112" s="157"/>
      <c r="DV112" s="157"/>
      <c r="DW112" s="157"/>
      <c r="DX112" s="157"/>
      <c r="DY112" s="157"/>
    </row>
    <row r="113" spans="20:129" x14ac:dyDescent="0.25"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7"/>
      <c r="BC113" s="157"/>
      <c r="BD113" s="157"/>
      <c r="BE113" s="157"/>
      <c r="BF113" s="157"/>
      <c r="BG113" s="157"/>
      <c r="BH113" s="157"/>
      <c r="BI113" s="157"/>
      <c r="BJ113" s="157"/>
      <c r="BK113" s="157"/>
      <c r="BL113" s="157"/>
      <c r="BM113" s="157"/>
      <c r="BN113" s="157"/>
      <c r="BO113" s="157"/>
      <c r="BP113" s="157"/>
      <c r="BQ113" s="157"/>
      <c r="BR113" s="157"/>
      <c r="BS113" s="157"/>
      <c r="BT113" s="157"/>
      <c r="BU113" s="157"/>
      <c r="BV113" s="157"/>
      <c r="BW113" s="157"/>
      <c r="BX113" s="157"/>
      <c r="BY113" s="157"/>
      <c r="BZ113" s="157"/>
      <c r="CA113" s="157"/>
      <c r="CB113" s="157"/>
      <c r="CC113" s="157"/>
      <c r="CD113" s="157"/>
      <c r="CE113" s="157"/>
      <c r="CF113" s="157"/>
      <c r="CG113" s="157"/>
      <c r="CH113" s="157"/>
      <c r="CI113" s="157"/>
      <c r="CJ113" s="157"/>
      <c r="CK113" s="157"/>
      <c r="CL113" s="157"/>
      <c r="CM113" s="157"/>
      <c r="CN113" s="157"/>
      <c r="CO113" s="157"/>
      <c r="CP113" s="157"/>
      <c r="CQ113" s="157"/>
      <c r="CR113" s="157"/>
      <c r="CS113" s="157"/>
      <c r="CT113" s="157"/>
      <c r="CU113" s="157"/>
      <c r="CV113" s="157"/>
      <c r="CW113" s="157"/>
      <c r="CX113" s="157"/>
      <c r="CY113" s="157"/>
      <c r="CZ113" s="157"/>
      <c r="DA113" s="157"/>
      <c r="DB113" s="157"/>
      <c r="DC113" s="157"/>
      <c r="DD113" s="157"/>
      <c r="DE113" s="157"/>
      <c r="DF113" s="157"/>
      <c r="DG113" s="157"/>
      <c r="DH113" s="157"/>
      <c r="DI113" s="157"/>
      <c r="DJ113" s="157"/>
      <c r="DK113" s="157"/>
      <c r="DL113" s="157"/>
      <c r="DM113" s="157"/>
      <c r="DN113" s="157"/>
      <c r="DO113" s="157"/>
      <c r="DP113" s="157"/>
      <c r="DQ113" s="157"/>
      <c r="DR113" s="157"/>
      <c r="DS113" s="157"/>
      <c r="DT113" s="157"/>
      <c r="DU113" s="157"/>
      <c r="DV113" s="157"/>
      <c r="DW113" s="157"/>
      <c r="DX113" s="157"/>
      <c r="DY113" s="157"/>
    </row>
    <row r="114" spans="20:129" x14ac:dyDescent="0.25"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7"/>
      <c r="BL114" s="157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7"/>
      <c r="BW114" s="157"/>
      <c r="BX114" s="157"/>
      <c r="BY114" s="157"/>
      <c r="BZ114" s="157"/>
      <c r="CA114" s="157"/>
      <c r="CB114" s="157"/>
      <c r="CC114" s="157"/>
      <c r="CD114" s="157"/>
      <c r="CE114" s="157"/>
      <c r="CF114" s="157"/>
      <c r="CG114" s="157"/>
      <c r="CH114" s="157"/>
      <c r="CI114" s="157"/>
      <c r="CJ114" s="157"/>
      <c r="CK114" s="157"/>
      <c r="CL114" s="157"/>
      <c r="CM114" s="157"/>
      <c r="CN114" s="157"/>
      <c r="CO114" s="157"/>
      <c r="CP114" s="157"/>
      <c r="CQ114" s="157"/>
      <c r="CR114" s="157"/>
      <c r="CS114" s="157"/>
      <c r="CT114" s="157"/>
      <c r="CU114" s="157"/>
      <c r="CV114" s="157"/>
      <c r="CW114" s="157"/>
      <c r="CX114" s="157"/>
      <c r="CY114" s="157"/>
      <c r="CZ114" s="157"/>
      <c r="DA114" s="157"/>
      <c r="DB114" s="157"/>
      <c r="DC114" s="157"/>
      <c r="DD114" s="157"/>
      <c r="DE114" s="157"/>
      <c r="DF114" s="157"/>
      <c r="DG114" s="157"/>
      <c r="DH114" s="157"/>
      <c r="DI114" s="157"/>
      <c r="DJ114" s="157"/>
      <c r="DK114" s="157"/>
      <c r="DL114" s="157"/>
      <c r="DM114" s="157"/>
      <c r="DN114" s="157"/>
      <c r="DO114" s="157"/>
      <c r="DP114" s="157"/>
      <c r="DQ114" s="157"/>
      <c r="DR114" s="157"/>
      <c r="DS114" s="157"/>
      <c r="DT114" s="157"/>
      <c r="DU114" s="157"/>
      <c r="DV114" s="157"/>
      <c r="DW114" s="157"/>
      <c r="DX114" s="157"/>
      <c r="DY114" s="157"/>
    </row>
    <row r="115" spans="20:129" x14ac:dyDescent="0.25"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  <c r="BE115" s="157"/>
      <c r="BF115" s="157"/>
      <c r="BG115" s="157"/>
      <c r="BH115" s="157"/>
      <c r="BI115" s="157"/>
      <c r="BJ115" s="157"/>
      <c r="BK115" s="157"/>
      <c r="BL115" s="157"/>
      <c r="BM115" s="157"/>
      <c r="BN115" s="157"/>
      <c r="BO115" s="157"/>
      <c r="BP115" s="157"/>
      <c r="BQ115" s="157"/>
      <c r="BR115" s="157"/>
      <c r="BS115" s="157"/>
      <c r="BT115" s="157"/>
      <c r="BU115" s="157"/>
      <c r="BV115" s="157"/>
      <c r="BW115" s="157"/>
      <c r="BX115" s="157"/>
      <c r="BY115" s="157"/>
      <c r="BZ115" s="157"/>
      <c r="CA115" s="157"/>
      <c r="CB115" s="157"/>
      <c r="CC115" s="157"/>
      <c r="CD115" s="157"/>
      <c r="CE115" s="157"/>
      <c r="CF115" s="157"/>
      <c r="CG115" s="157"/>
      <c r="CH115" s="157"/>
      <c r="CI115" s="157"/>
      <c r="CJ115" s="157"/>
      <c r="CK115" s="157"/>
      <c r="CL115" s="157"/>
      <c r="CM115" s="157"/>
      <c r="CN115" s="157"/>
      <c r="CO115" s="157"/>
      <c r="CP115" s="157"/>
      <c r="CQ115" s="157"/>
      <c r="CR115" s="157"/>
      <c r="CS115" s="157"/>
      <c r="CT115" s="157"/>
      <c r="CU115" s="157"/>
      <c r="CV115" s="157"/>
      <c r="CW115" s="157"/>
      <c r="CX115" s="157"/>
      <c r="CY115" s="157"/>
      <c r="CZ115" s="157"/>
      <c r="DA115" s="157"/>
      <c r="DB115" s="157"/>
      <c r="DC115" s="157"/>
      <c r="DD115" s="157"/>
      <c r="DE115" s="157"/>
      <c r="DF115" s="157"/>
      <c r="DG115" s="157"/>
      <c r="DH115" s="157"/>
      <c r="DI115" s="157"/>
      <c r="DJ115" s="157"/>
      <c r="DK115" s="157"/>
      <c r="DL115" s="157"/>
      <c r="DM115" s="157"/>
      <c r="DN115" s="157"/>
      <c r="DO115" s="157"/>
      <c r="DP115" s="157"/>
      <c r="DQ115" s="157"/>
      <c r="DR115" s="157"/>
      <c r="DS115" s="157"/>
      <c r="DT115" s="157"/>
      <c r="DU115" s="157"/>
      <c r="DV115" s="157"/>
      <c r="DW115" s="157"/>
      <c r="DX115" s="157"/>
      <c r="DY115" s="157"/>
    </row>
    <row r="116" spans="20:129" x14ac:dyDescent="0.25"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7"/>
      <c r="BC116" s="157"/>
      <c r="BD116" s="157"/>
      <c r="BE116" s="157"/>
      <c r="BF116" s="157"/>
      <c r="BG116" s="157"/>
      <c r="BH116" s="157"/>
      <c r="BI116" s="157"/>
      <c r="BJ116" s="157"/>
      <c r="BK116" s="157"/>
      <c r="BL116" s="157"/>
      <c r="BM116" s="157"/>
      <c r="BN116" s="157"/>
      <c r="BO116" s="157"/>
      <c r="BP116" s="157"/>
      <c r="BQ116" s="157"/>
      <c r="BR116" s="157"/>
      <c r="BS116" s="157"/>
      <c r="BT116" s="157"/>
      <c r="BU116" s="157"/>
      <c r="BV116" s="157"/>
      <c r="BW116" s="157"/>
      <c r="BX116" s="157"/>
      <c r="BY116" s="157"/>
      <c r="BZ116" s="157"/>
      <c r="CA116" s="157"/>
      <c r="CB116" s="157"/>
      <c r="CC116" s="157"/>
      <c r="CD116" s="157"/>
      <c r="CE116" s="157"/>
      <c r="CF116" s="157"/>
      <c r="CG116" s="157"/>
      <c r="CH116" s="157"/>
      <c r="CI116" s="157"/>
      <c r="CJ116" s="157"/>
      <c r="CK116" s="157"/>
      <c r="CL116" s="157"/>
      <c r="CM116" s="157"/>
      <c r="CN116" s="157"/>
      <c r="CO116" s="157"/>
      <c r="CP116" s="157"/>
      <c r="CQ116" s="157"/>
      <c r="CR116" s="157"/>
      <c r="CS116" s="157"/>
      <c r="CT116" s="157"/>
      <c r="CU116" s="157"/>
      <c r="CV116" s="157"/>
      <c r="CW116" s="157"/>
      <c r="CX116" s="157"/>
      <c r="CY116" s="157"/>
      <c r="CZ116" s="157"/>
      <c r="DA116" s="157"/>
      <c r="DB116" s="157"/>
      <c r="DC116" s="157"/>
      <c r="DD116" s="157"/>
      <c r="DE116" s="157"/>
      <c r="DF116" s="157"/>
      <c r="DG116" s="157"/>
      <c r="DH116" s="157"/>
      <c r="DI116" s="157"/>
      <c r="DJ116" s="157"/>
      <c r="DK116" s="157"/>
      <c r="DL116" s="157"/>
      <c r="DM116" s="157"/>
      <c r="DN116" s="157"/>
      <c r="DO116" s="157"/>
      <c r="DP116" s="157"/>
      <c r="DQ116" s="157"/>
      <c r="DR116" s="157"/>
      <c r="DS116" s="157"/>
      <c r="DT116" s="157"/>
      <c r="DU116" s="157"/>
      <c r="DV116" s="157"/>
      <c r="DW116" s="157"/>
      <c r="DX116" s="157"/>
      <c r="DY116" s="157"/>
    </row>
    <row r="117" spans="20:129" x14ac:dyDescent="0.25"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57"/>
      <c r="BM117" s="157"/>
      <c r="BN117" s="157"/>
      <c r="BO117" s="157"/>
      <c r="BP117" s="157"/>
      <c r="BQ117" s="157"/>
      <c r="BR117" s="157"/>
      <c r="BS117" s="157"/>
      <c r="BT117" s="157"/>
      <c r="BU117" s="157"/>
      <c r="BV117" s="157"/>
      <c r="BW117" s="157"/>
      <c r="BX117" s="157"/>
      <c r="BY117" s="157"/>
      <c r="BZ117" s="157"/>
      <c r="CA117" s="157"/>
      <c r="CB117" s="157"/>
      <c r="CC117" s="157"/>
      <c r="CD117" s="157"/>
      <c r="CE117" s="157"/>
      <c r="CF117" s="157"/>
      <c r="CG117" s="157"/>
      <c r="CH117" s="157"/>
      <c r="CI117" s="157"/>
      <c r="CJ117" s="157"/>
      <c r="CK117" s="157"/>
      <c r="CL117" s="157"/>
      <c r="CM117" s="157"/>
      <c r="CN117" s="157"/>
      <c r="CO117" s="157"/>
      <c r="CP117" s="157"/>
      <c r="CQ117" s="157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57"/>
      <c r="DC117" s="157"/>
      <c r="DD117" s="157"/>
      <c r="DE117" s="157"/>
      <c r="DF117" s="157"/>
      <c r="DG117" s="157"/>
      <c r="DH117" s="157"/>
      <c r="DI117" s="157"/>
      <c r="DJ117" s="157"/>
      <c r="DK117" s="157"/>
      <c r="DL117" s="157"/>
      <c r="DM117" s="157"/>
      <c r="DN117" s="157"/>
      <c r="DO117" s="157"/>
      <c r="DP117" s="157"/>
      <c r="DQ117" s="157"/>
      <c r="DR117" s="157"/>
      <c r="DS117" s="157"/>
      <c r="DT117" s="157"/>
      <c r="DU117" s="157"/>
      <c r="DV117" s="157"/>
      <c r="DW117" s="157"/>
      <c r="DX117" s="157"/>
      <c r="DY117" s="157"/>
    </row>
    <row r="118" spans="20:129" x14ac:dyDescent="0.25"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  <c r="BE118" s="157"/>
      <c r="BF118" s="157"/>
      <c r="BG118" s="157"/>
      <c r="BH118" s="157"/>
      <c r="BI118" s="157"/>
      <c r="BJ118" s="157"/>
      <c r="BK118" s="157"/>
      <c r="BL118" s="157"/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7"/>
      <c r="BX118" s="157"/>
      <c r="BY118" s="157"/>
      <c r="BZ118" s="157"/>
      <c r="CA118" s="157"/>
      <c r="CB118" s="157"/>
      <c r="CC118" s="157"/>
      <c r="CD118" s="157"/>
      <c r="CE118" s="157"/>
      <c r="CF118" s="157"/>
      <c r="CG118" s="157"/>
      <c r="CH118" s="157"/>
      <c r="CI118" s="157"/>
      <c r="CJ118" s="157"/>
      <c r="CK118" s="157"/>
      <c r="CL118" s="157"/>
      <c r="CM118" s="157"/>
      <c r="CN118" s="157"/>
      <c r="CO118" s="157"/>
      <c r="CP118" s="157"/>
      <c r="CQ118" s="157"/>
      <c r="CR118" s="157"/>
      <c r="CS118" s="157"/>
      <c r="CT118" s="157"/>
      <c r="CU118" s="157"/>
      <c r="CV118" s="157"/>
      <c r="CW118" s="157"/>
      <c r="CX118" s="157"/>
      <c r="CY118" s="157"/>
      <c r="CZ118" s="157"/>
      <c r="DA118" s="157"/>
      <c r="DB118" s="157"/>
      <c r="DC118" s="157"/>
      <c r="DD118" s="157"/>
      <c r="DE118" s="157"/>
      <c r="DF118" s="157"/>
      <c r="DG118" s="157"/>
      <c r="DH118" s="157"/>
      <c r="DI118" s="157"/>
      <c r="DJ118" s="157"/>
      <c r="DK118" s="157"/>
      <c r="DL118" s="157"/>
      <c r="DM118" s="157"/>
      <c r="DN118" s="157"/>
      <c r="DO118" s="157"/>
      <c r="DP118" s="157"/>
      <c r="DQ118" s="157"/>
      <c r="DR118" s="157"/>
      <c r="DS118" s="157"/>
      <c r="DT118" s="157"/>
      <c r="DU118" s="157"/>
      <c r="DV118" s="157"/>
      <c r="DW118" s="157"/>
      <c r="DX118" s="157"/>
      <c r="DY118" s="157"/>
    </row>
    <row r="119" spans="20:129" x14ac:dyDescent="0.25"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  <c r="BE119" s="157"/>
      <c r="BF119" s="157"/>
      <c r="BG119" s="157"/>
      <c r="BH119" s="157"/>
      <c r="BI119" s="157"/>
      <c r="BJ119" s="157"/>
      <c r="BK119" s="157"/>
      <c r="BL119" s="157"/>
      <c r="BM119" s="157"/>
      <c r="BN119" s="157"/>
      <c r="BO119" s="157"/>
      <c r="BP119" s="157"/>
      <c r="BQ119" s="157"/>
      <c r="BR119" s="157"/>
      <c r="BS119" s="157"/>
      <c r="BT119" s="157"/>
      <c r="BU119" s="157"/>
      <c r="BV119" s="157"/>
      <c r="BW119" s="157"/>
      <c r="BX119" s="157"/>
      <c r="BY119" s="157"/>
      <c r="BZ119" s="157"/>
      <c r="CA119" s="157"/>
      <c r="CB119" s="157"/>
      <c r="CC119" s="157"/>
      <c r="CD119" s="157"/>
      <c r="CE119" s="157"/>
      <c r="CF119" s="157"/>
      <c r="CG119" s="157"/>
      <c r="CH119" s="157"/>
      <c r="CI119" s="157"/>
      <c r="CJ119" s="157"/>
      <c r="CK119" s="157"/>
      <c r="CL119" s="157"/>
      <c r="CM119" s="157"/>
      <c r="CN119" s="157"/>
      <c r="CO119" s="157"/>
      <c r="CP119" s="157"/>
      <c r="CQ119" s="157"/>
      <c r="CR119" s="157"/>
      <c r="CS119" s="157"/>
      <c r="CT119" s="157"/>
      <c r="CU119" s="157"/>
      <c r="CV119" s="157"/>
      <c r="CW119" s="157"/>
      <c r="CX119" s="157"/>
      <c r="CY119" s="157"/>
      <c r="CZ119" s="157"/>
      <c r="DA119" s="157"/>
      <c r="DB119" s="157"/>
      <c r="DC119" s="157"/>
      <c r="DD119" s="157"/>
      <c r="DE119" s="157"/>
      <c r="DF119" s="157"/>
      <c r="DG119" s="157"/>
      <c r="DH119" s="157"/>
      <c r="DI119" s="157"/>
      <c r="DJ119" s="157"/>
      <c r="DK119" s="157"/>
      <c r="DL119" s="157"/>
      <c r="DM119" s="157"/>
      <c r="DN119" s="157"/>
      <c r="DO119" s="157"/>
      <c r="DP119" s="157"/>
      <c r="DQ119" s="157"/>
      <c r="DR119" s="157"/>
      <c r="DS119" s="157"/>
      <c r="DT119" s="157"/>
      <c r="DU119" s="157"/>
      <c r="DV119" s="157"/>
      <c r="DW119" s="157"/>
      <c r="DX119" s="157"/>
      <c r="DY119" s="157"/>
    </row>
    <row r="120" spans="20:129" x14ac:dyDescent="0.25"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  <c r="BG120" s="157"/>
      <c r="BH120" s="157"/>
      <c r="BI120" s="157"/>
      <c r="BJ120" s="157"/>
      <c r="BK120" s="157"/>
      <c r="BL120" s="157"/>
      <c r="BM120" s="157"/>
      <c r="BN120" s="157"/>
      <c r="BO120" s="157"/>
      <c r="BP120" s="157"/>
      <c r="BQ120" s="157"/>
      <c r="BR120" s="157"/>
      <c r="BS120" s="157"/>
      <c r="BT120" s="157"/>
      <c r="BU120" s="157"/>
      <c r="BV120" s="157"/>
      <c r="BW120" s="157"/>
      <c r="BX120" s="157"/>
      <c r="BY120" s="157"/>
      <c r="BZ120" s="157"/>
      <c r="CA120" s="157"/>
      <c r="CB120" s="157"/>
      <c r="CC120" s="157"/>
      <c r="CD120" s="157"/>
      <c r="CE120" s="157"/>
      <c r="CF120" s="157"/>
      <c r="CG120" s="157"/>
      <c r="CH120" s="157"/>
      <c r="CI120" s="157"/>
      <c r="CJ120" s="157"/>
      <c r="CK120" s="157"/>
      <c r="CL120" s="157"/>
      <c r="CM120" s="157"/>
      <c r="CN120" s="157"/>
      <c r="CO120" s="157"/>
      <c r="CP120" s="157"/>
      <c r="CQ120" s="157"/>
      <c r="CR120" s="157"/>
      <c r="CS120" s="157"/>
      <c r="CT120" s="157"/>
      <c r="CU120" s="157"/>
      <c r="CV120" s="157"/>
      <c r="CW120" s="157"/>
      <c r="CX120" s="157"/>
      <c r="CY120" s="157"/>
      <c r="CZ120" s="157"/>
      <c r="DA120" s="157"/>
      <c r="DB120" s="157"/>
      <c r="DC120" s="157"/>
      <c r="DD120" s="157"/>
      <c r="DE120" s="157"/>
      <c r="DF120" s="157"/>
      <c r="DG120" s="157"/>
      <c r="DH120" s="157"/>
      <c r="DI120" s="157"/>
      <c r="DJ120" s="157"/>
      <c r="DK120" s="157"/>
      <c r="DL120" s="157"/>
      <c r="DM120" s="157"/>
      <c r="DN120" s="157"/>
      <c r="DO120" s="157"/>
      <c r="DP120" s="157"/>
      <c r="DQ120" s="157"/>
      <c r="DR120" s="157"/>
      <c r="DS120" s="157"/>
      <c r="DT120" s="157"/>
      <c r="DU120" s="157"/>
      <c r="DV120" s="157"/>
      <c r="DW120" s="157"/>
      <c r="DX120" s="157"/>
      <c r="DY120" s="157"/>
    </row>
    <row r="121" spans="20:129" x14ac:dyDescent="0.25"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7"/>
      <c r="BJ121" s="157"/>
      <c r="BK121" s="157"/>
      <c r="BL121" s="157"/>
      <c r="BM121" s="157"/>
      <c r="BN121" s="157"/>
      <c r="BO121" s="157"/>
      <c r="BP121" s="157"/>
      <c r="BQ121" s="157"/>
      <c r="BR121" s="157"/>
      <c r="BS121" s="157"/>
      <c r="BT121" s="157"/>
      <c r="BU121" s="157"/>
      <c r="BV121" s="157"/>
      <c r="BW121" s="157"/>
      <c r="BX121" s="157"/>
      <c r="BY121" s="157"/>
      <c r="BZ121" s="157"/>
      <c r="CA121" s="157"/>
      <c r="CB121" s="157"/>
      <c r="CC121" s="157"/>
      <c r="CD121" s="157"/>
      <c r="CE121" s="157"/>
      <c r="CF121" s="157"/>
      <c r="CG121" s="157"/>
      <c r="CH121" s="157"/>
      <c r="CI121" s="157"/>
      <c r="CJ121" s="157"/>
      <c r="CK121" s="157"/>
      <c r="CL121" s="157"/>
      <c r="CM121" s="157"/>
      <c r="CN121" s="157"/>
      <c r="CO121" s="157"/>
      <c r="CP121" s="157"/>
      <c r="CQ121" s="157"/>
      <c r="CR121" s="157"/>
      <c r="CS121" s="157"/>
      <c r="CT121" s="157"/>
      <c r="CU121" s="157"/>
      <c r="CV121" s="157"/>
      <c r="CW121" s="157"/>
      <c r="CX121" s="157"/>
      <c r="CY121" s="157"/>
      <c r="CZ121" s="157"/>
      <c r="DA121" s="157"/>
      <c r="DB121" s="157"/>
      <c r="DC121" s="157"/>
      <c r="DD121" s="157"/>
      <c r="DE121" s="157"/>
      <c r="DF121" s="157"/>
      <c r="DG121" s="157"/>
      <c r="DH121" s="157"/>
      <c r="DI121" s="157"/>
      <c r="DJ121" s="157"/>
      <c r="DK121" s="157"/>
      <c r="DL121" s="157"/>
      <c r="DM121" s="157"/>
      <c r="DN121" s="157"/>
      <c r="DO121" s="157"/>
      <c r="DP121" s="157"/>
      <c r="DQ121" s="157"/>
      <c r="DR121" s="157"/>
      <c r="DS121" s="157"/>
      <c r="DT121" s="157"/>
      <c r="DU121" s="157"/>
      <c r="DV121" s="157"/>
      <c r="DW121" s="157"/>
      <c r="DX121" s="157"/>
      <c r="DY121" s="157"/>
    </row>
    <row r="122" spans="20:129" x14ac:dyDescent="0.25"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7"/>
      <c r="BH122" s="157"/>
      <c r="BI122" s="157"/>
      <c r="BJ122" s="157"/>
      <c r="BK122" s="157"/>
      <c r="BL122" s="157"/>
      <c r="BM122" s="157"/>
      <c r="BN122" s="157"/>
      <c r="BO122" s="157"/>
      <c r="BP122" s="157"/>
      <c r="BQ122" s="157"/>
      <c r="BR122" s="157"/>
      <c r="BS122" s="157"/>
      <c r="BT122" s="157"/>
      <c r="BU122" s="157"/>
      <c r="BV122" s="157"/>
      <c r="BW122" s="157"/>
      <c r="BX122" s="157"/>
      <c r="BY122" s="157"/>
      <c r="BZ122" s="157"/>
      <c r="CA122" s="157"/>
      <c r="CB122" s="157"/>
      <c r="CC122" s="157"/>
      <c r="CD122" s="157"/>
      <c r="CE122" s="157"/>
      <c r="CF122" s="157"/>
      <c r="CG122" s="157"/>
      <c r="CH122" s="157"/>
      <c r="CI122" s="157"/>
      <c r="CJ122" s="157"/>
      <c r="CK122" s="157"/>
      <c r="CL122" s="157"/>
      <c r="CM122" s="157"/>
      <c r="CN122" s="157"/>
      <c r="CO122" s="157"/>
      <c r="CP122" s="157"/>
      <c r="CQ122" s="157"/>
      <c r="CR122" s="157"/>
      <c r="CS122" s="157"/>
      <c r="CT122" s="157"/>
      <c r="CU122" s="157"/>
      <c r="CV122" s="157"/>
      <c r="CW122" s="157"/>
      <c r="CX122" s="157"/>
      <c r="CY122" s="157"/>
      <c r="CZ122" s="157"/>
      <c r="DA122" s="157"/>
      <c r="DB122" s="157"/>
      <c r="DC122" s="157"/>
      <c r="DD122" s="157"/>
      <c r="DE122" s="157"/>
      <c r="DF122" s="157"/>
      <c r="DG122" s="157"/>
      <c r="DH122" s="157"/>
      <c r="DI122" s="157"/>
      <c r="DJ122" s="157"/>
      <c r="DK122" s="157"/>
      <c r="DL122" s="157"/>
      <c r="DM122" s="157"/>
      <c r="DN122" s="157"/>
      <c r="DO122" s="157"/>
      <c r="DP122" s="157"/>
      <c r="DQ122" s="157"/>
      <c r="DR122" s="157"/>
      <c r="DS122" s="157"/>
      <c r="DT122" s="157"/>
      <c r="DU122" s="157"/>
      <c r="DV122" s="157"/>
      <c r="DW122" s="157"/>
      <c r="DX122" s="157"/>
      <c r="DY122" s="157"/>
    </row>
    <row r="123" spans="20:129" x14ac:dyDescent="0.25"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7"/>
      <c r="BR123" s="157"/>
      <c r="BS123" s="157"/>
      <c r="BT123" s="157"/>
      <c r="BU123" s="157"/>
      <c r="BV123" s="157"/>
      <c r="BW123" s="157"/>
      <c r="BX123" s="157"/>
      <c r="BY123" s="157"/>
      <c r="BZ123" s="157"/>
      <c r="CA123" s="157"/>
      <c r="CB123" s="157"/>
      <c r="CC123" s="157"/>
      <c r="CD123" s="157"/>
      <c r="CE123" s="157"/>
      <c r="CF123" s="157"/>
      <c r="CG123" s="157"/>
      <c r="CH123" s="157"/>
      <c r="CI123" s="157"/>
      <c r="CJ123" s="157"/>
      <c r="CK123" s="157"/>
      <c r="CL123" s="157"/>
      <c r="CM123" s="157"/>
      <c r="CN123" s="157"/>
      <c r="CO123" s="157"/>
      <c r="CP123" s="157"/>
      <c r="CQ123" s="157"/>
      <c r="CR123" s="157"/>
      <c r="CS123" s="157"/>
      <c r="CT123" s="157"/>
      <c r="CU123" s="157"/>
      <c r="CV123" s="157"/>
      <c r="CW123" s="157"/>
      <c r="CX123" s="157"/>
      <c r="CY123" s="157"/>
      <c r="CZ123" s="157"/>
      <c r="DA123" s="157"/>
      <c r="DB123" s="157"/>
      <c r="DC123" s="157"/>
      <c r="DD123" s="157"/>
      <c r="DE123" s="157"/>
      <c r="DF123" s="157"/>
      <c r="DG123" s="157"/>
      <c r="DH123" s="157"/>
      <c r="DI123" s="157"/>
      <c r="DJ123" s="157"/>
      <c r="DK123" s="157"/>
      <c r="DL123" s="157"/>
      <c r="DM123" s="157"/>
      <c r="DN123" s="157"/>
      <c r="DO123" s="157"/>
      <c r="DP123" s="157"/>
      <c r="DQ123" s="157"/>
      <c r="DR123" s="157"/>
      <c r="DS123" s="157"/>
      <c r="DT123" s="157"/>
      <c r="DU123" s="157"/>
      <c r="DV123" s="157"/>
      <c r="DW123" s="157"/>
      <c r="DX123" s="157"/>
      <c r="DY123" s="157"/>
    </row>
    <row r="124" spans="20:129" x14ac:dyDescent="0.25"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  <c r="AR124" s="157"/>
      <c r="AS124" s="157"/>
      <c r="AT124" s="157"/>
      <c r="AU124" s="157"/>
      <c r="AV124" s="157"/>
      <c r="AW124" s="157"/>
      <c r="AX124" s="157"/>
      <c r="AY124" s="157"/>
      <c r="AZ124" s="157"/>
      <c r="BA124" s="157"/>
      <c r="BB124" s="157"/>
      <c r="BC124" s="157"/>
      <c r="BD124" s="157"/>
      <c r="BE124" s="157"/>
      <c r="BF124" s="157"/>
      <c r="BG124" s="157"/>
      <c r="BH124" s="157"/>
      <c r="BI124" s="157"/>
      <c r="BJ124" s="157"/>
      <c r="BK124" s="157"/>
      <c r="BL124" s="157"/>
      <c r="BM124" s="157"/>
      <c r="BN124" s="157"/>
      <c r="BO124" s="157"/>
      <c r="BP124" s="157"/>
      <c r="BQ124" s="157"/>
      <c r="BR124" s="157"/>
      <c r="BS124" s="157"/>
      <c r="BT124" s="157"/>
      <c r="BU124" s="157"/>
      <c r="BV124" s="157"/>
      <c r="BW124" s="157"/>
      <c r="BX124" s="157"/>
      <c r="BY124" s="157"/>
      <c r="BZ124" s="157"/>
      <c r="CA124" s="157"/>
      <c r="CB124" s="157"/>
      <c r="CC124" s="157"/>
      <c r="CD124" s="157"/>
      <c r="CE124" s="157"/>
      <c r="CF124" s="157"/>
      <c r="CG124" s="157"/>
      <c r="CH124" s="157"/>
      <c r="CI124" s="157"/>
      <c r="CJ124" s="157"/>
      <c r="CK124" s="157"/>
      <c r="CL124" s="157"/>
      <c r="CM124" s="157"/>
      <c r="CN124" s="157"/>
      <c r="CO124" s="157"/>
      <c r="CP124" s="157"/>
      <c r="CQ124" s="157"/>
      <c r="CR124" s="157"/>
      <c r="CS124" s="157"/>
      <c r="CT124" s="157"/>
      <c r="CU124" s="157"/>
      <c r="CV124" s="157"/>
      <c r="CW124" s="157"/>
      <c r="CX124" s="157"/>
      <c r="CY124" s="157"/>
      <c r="CZ124" s="157"/>
      <c r="DA124" s="157"/>
      <c r="DB124" s="157"/>
      <c r="DC124" s="157"/>
      <c r="DD124" s="157"/>
      <c r="DE124" s="157"/>
      <c r="DF124" s="157"/>
      <c r="DG124" s="157"/>
      <c r="DH124" s="157"/>
      <c r="DI124" s="157"/>
      <c r="DJ124" s="157"/>
      <c r="DK124" s="157"/>
      <c r="DL124" s="157"/>
      <c r="DM124" s="157"/>
      <c r="DN124" s="157"/>
      <c r="DO124" s="157"/>
      <c r="DP124" s="157"/>
      <c r="DQ124" s="157"/>
      <c r="DR124" s="157"/>
      <c r="DS124" s="157"/>
      <c r="DT124" s="157"/>
      <c r="DU124" s="157"/>
      <c r="DV124" s="157"/>
      <c r="DW124" s="157"/>
      <c r="DX124" s="157"/>
      <c r="DY124" s="157"/>
    </row>
    <row r="125" spans="20:129" x14ac:dyDescent="0.25"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  <c r="AR125" s="157"/>
      <c r="AS125" s="157"/>
      <c r="AT125" s="157"/>
      <c r="AU125" s="157"/>
      <c r="AV125" s="157"/>
      <c r="AW125" s="157"/>
      <c r="AX125" s="157"/>
      <c r="AY125" s="157"/>
      <c r="AZ125" s="157"/>
      <c r="BA125" s="157"/>
      <c r="BB125" s="157"/>
      <c r="BC125" s="157"/>
      <c r="BD125" s="157"/>
      <c r="BE125" s="157"/>
      <c r="BF125" s="157"/>
      <c r="BG125" s="157"/>
      <c r="BH125" s="157"/>
      <c r="BI125" s="157"/>
      <c r="BJ125" s="157"/>
      <c r="BK125" s="157"/>
      <c r="BL125" s="157"/>
      <c r="BM125" s="157"/>
      <c r="BN125" s="157"/>
      <c r="BO125" s="157"/>
      <c r="BP125" s="157"/>
      <c r="BQ125" s="157"/>
      <c r="BR125" s="157"/>
      <c r="BS125" s="157"/>
      <c r="BT125" s="157"/>
      <c r="BU125" s="157"/>
      <c r="BV125" s="157"/>
      <c r="BW125" s="157"/>
      <c r="BX125" s="157"/>
      <c r="BY125" s="157"/>
      <c r="BZ125" s="157"/>
      <c r="CA125" s="157"/>
      <c r="CB125" s="157"/>
      <c r="CC125" s="157"/>
      <c r="CD125" s="157"/>
      <c r="CE125" s="157"/>
      <c r="CF125" s="157"/>
      <c r="CG125" s="157"/>
      <c r="CH125" s="157"/>
      <c r="CI125" s="157"/>
      <c r="CJ125" s="157"/>
      <c r="CK125" s="157"/>
      <c r="CL125" s="157"/>
      <c r="CM125" s="157"/>
      <c r="CN125" s="157"/>
      <c r="CO125" s="157"/>
      <c r="CP125" s="157"/>
      <c r="CQ125" s="157"/>
      <c r="CR125" s="157"/>
      <c r="CS125" s="157"/>
      <c r="CT125" s="157"/>
      <c r="CU125" s="157"/>
      <c r="CV125" s="157"/>
      <c r="CW125" s="157"/>
      <c r="CX125" s="157"/>
      <c r="CY125" s="157"/>
      <c r="CZ125" s="157"/>
      <c r="DA125" s="157"/>
      <c r="DB125" s="157"/>
      <c r="DC125" s="157"/>
      <c r="DD125" s="157"/>
      <c r="DE125" s="157"/>
      <c r="DF125" s="157"/>
      <c r="DG125" s="157"/>
      <c r="DH125" s="157"/>
      <c r="DI125" s="157"/>
      <c r="DJ125" s="157"/>
      <c r="DK125" s="157"/>
      <c r="DL125" s="157"/>
      <c r="DM125" s="157"/>
      <c r="DN125" s="157"/>
      <c r="DO125" s="157"/>
      <c r="DP125" s="157"/>
      <c r="DQ125" s="157"/>
      <c r="DR125" s="157"/>
      <c r="DS125" s="157"/>
      <c r="DT125" s="157"/>
      <c r="DU125" s="157"/>
      <c r="DV125" s="157"/>
      <c r="DW125" s="157"/>
      <c r="DX125" s="157"/>
      <c r="DY125" s="157"/>
    </row>
    <row r="126" spans="20:129" x14ac:dyDescent="0.25"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  <c r="BE126" s="157"/>
      <c r="BF126" s="157"/>
      <c r="BG126" s="157"/>
      <c r="BH126" s="157"/>
      <c r="BI126" s="157"/>
      <c r="BJ126" s="157"/>
      <c r="BK126" s="157"/>
      <c r="BL126" s="157"/>
      <c r="BM126" s="157"/>
      <c r="BN126" s="157"/>
      <c r="BO126" s="157"/>
      <c r="BP126" s="157"/>
      <c r="BQ126" s="157"/>
      <c r="BR126" s="157"/>
      <c r="BS126" s="157"/>
      <c r="BT126" s="157"/>
      <c r="BU126" s="157"/>
      <c r="BV126" s="157"/>
      <c r="BW126" s="157"/>
      <c r="BX126" s="157"/>
      <c r="BY126" s="157"/>
      <c r="BZ126" s="157"/>
      <c r="CA126" s="157"/>
      <c r="CB126" s="157"/>
      <c r="CC126" s="157"/>
      <c r="CD126" s="157"/>
      <c r="CE126" s="157"/>
      <c r="CF126" s="157"/>
      <c r="CG126" s="157"/>
      <c r="CH126" s="157"/>
      <c r="CI126" s="157"/>
      <c r="CJ126" s="157"/>
      <c r="CK126" s="157"/>
      <c r="CL126" s="157"/>
      <c r="CM126" s="157"/>
      <c r="CN126" s="157"/>
      <c r="CO126" s="157"/>
      <c r="CP126" s="157"/>
      <c r="CQ126" s="157"/>
      <c r="CR126" s="157"/>
      <c r="CS126" s="157"/>
      <c r="CT126" s="157"/>
      <c r="CU126" s="157"/>
      <c r="CV126" s="157"/>
      <c r="CW126" s="157"/>
      <c r="CX126" s="157"/>
      <c r="CY126" s="157"/>
      <c r="CZ126" s="157"/>
      <c r="DA126" s="157"/>
      <c r="DB126" s="157"/>
      <c r="DC126" s="157"/>
      <c r="DD126" s="157"/>
      <c r="DE126" s="157"/>
      <c r="DF126" s="157"/>
      <c r="DG126" s="157"/>
      <c r="DH126" s="157"/>
      <c r="DI126" s="157"/>
      <c r="DJ126" s="157"/>
      <c r="DK126" s="157"/>
      <c r="DL126" s="157"/>
      <c r="DM126" s="157"/>
      <c r="DN126" s="157"/>
      <c r="DO126" s="157"/>
      <c r="DP126" s="157"/>
      <c r="DQ126" s="157"/>
      <c r="DR126" s="157"/>
      <c r="DS126" s="157"/>
      <c r="DT126" s="157"/>
      <c r="DU126" s="157"/>
      <c r="DV126" s="157"/>
      <c r="DW126" s="157"/>
      <c r="DX126" s="157"/>
      <c r="DY126" s="157"/>
    </row>
    <row r="127" spans="20:129" x14ac:dyDescent="0.25"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7"/>
      <c r="BG127" s="157"/>
      <c r="BH127" s="157"/>
      <c r="BI127" s="157"/>
      <c r="BJ127" s="157"/>
      <c r="BK127" s="157"/>
      <c r="BL127" s="157"/>
      <c r="BM127" s="157"/>
      <c r="BN127" s="157"/>
      <c r="BO127" s="157"/>
      <c r="BP127" s="157"/>
      <c r="BQ127" s="157"/>
      <c r="BR127" s="157"/>
      <c r="BS127" s="157"/>
      <c r="BT127" s="157"/>
      <c r="BU127" s="157"/>
      <c r="BV127" s="157"/>
      <c r="BW127" s="157"/>
      <c r="BX127" s="157"/>
      <c r="BY127" s="157"/>
      <c r="BZ127" s="157"/>
      <c r="CA127" s="157"/>
      <c r="CB127" s="157"/>
      <c r="CC127" s="157"/>
      <c r="CD127" s="157"/>
      <c r="CE127" s="157"/>
      <c r="CF127" s="157"/>
      <c r="CG127" s="157"/>
      <c r="CH127" s="157"/>
      <c r="CI127" s="157"/>
      <c r="CJ127" s="157"/>
      <c r="CK127" s="157"/>
      <c r="CL127" s="157"/>
      <c r="CM127" s="157"/>
      <c r="CN127" s="157"/>
      <c r="CO127" s="157"/>
      <c r="CP127" s="157"/>
      <c r="CQ127" s="157"/>
      <c r="CR127" s="157"/>
      <c r="CS127" s="157"/>
      <c r="CT127" s="157"/>
      <c r="CU127" s="157"/>
      <c r="CV127" s="157"/>
      <c r="CW127" s="157"/>
      <c r="CX127" s="157"/>
      <c r="CY127" s="157"/>
      <c r="CZ127" s="157"/>
      <c r="DA127" s="157"/>
      <c r="DB127" s="157"/>
      <c r="DC127" s="157"/>
      <c r="DD127" s="157"/>
      <c r="DE127" s="157"/>
      <c r="DF127" s="157"/>
      <c r="DG127" s="157"/>
      <c r="DH127" s="157"/>
      <c r="DI127" s="157"/>
      <c r="DJ127" s="157"/>
      <c r="DK127" s="157"/>
      <c r="DL127" s="157"/>
      <c r="DM127" s="157"/>
      <c r="DN127" s="157"/>
      <c r="DO127" s="157"/>
      <c r="DP127" s="157"/>
      <c r="DQ127" s="157"/>
      <c r="DR127" s="157"/>
      <c r="DS127" s="157"/>
      <c r="DT127" s="157"/>
      <c r="DU127" s="157"/>
      <c r="DV127" s="157"/>
      <c r="DW127" s="157"/>
      <c r="DX127" s="157"/>
      <c r="DY127" s="157"/>
    </row>
    <row r="128" spans="20:129" x14ac:dyDescent="0.25"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57"/>
      <c r="BA128" s="157"/>
      <c r="BB128" s="157"/>
      <c r="BC128" s="157"/>
      <c r="BD128" s="157"/>
      <c r="BE128" s="157"/>
      <c r="BF128" s="157"/>
      <c r="BG128" s="157"/>
      <c r="BH128" s="157"/>
      <c r="BI128" s="157"/>
      <c r="BJ128" s="157"/>
      <c r="BK128" s="157"/>
      <c r="BL128" s="157"/>
      <c r="BM128" s="157"/>
      <c r="BN128" s="157"/>
      <c r="BO128" s="157"/>
      <c r="BP128" s="157"/>
      <c r="BQ128" s="157"/>
      <c r="BR128" s="157"/>
      <c r="BS128" s="157"/>
      <c r="BT128" s="157"/>
      <c r="BU128" s="157"/>
      <c r="BV128" s="157"/>
      <c r="BW128" s="157"/>
      <c r="BX128" s="157"/>
      <c r="BY128" s="157"/>
      <c r="BZ128" s="157"/>
      <c r="CA128" s="157"/>
      <c r="CB128" s="157"/>
      <c r="CC128" s="157"/>
      <c r="CD128" s="157"/>
      <c r="CE128" s="157"/>
      <c r="CF128" s="157"/>
      <c r="CG128" s="157"/>
      <c r="CH128" s="157"/>
      <c r="CI128" s="157"/>
      <c r="CJ128" s="157"/>
      <c r="CK128" s="157"/>
      <c r="CL128" s="157"/>
      <c r="CM128" s="157"/>
      <c r="CN128" s="157"/>
      <c r="CO128" s="157"/>
      <c r="CP128" s="157"/>
      <c r="CQ128" s="157"/>
      <c r="CR128" s="157"/>
      <c r="CS128" s="157"/>
      <c r="CT128" s="157"/>
      <c r="CU128" s="157"/>
      <c r="CV128" s="157"/>
      <c r="CW128" s="157"/>
      <c r="CX128" s="157"/>
      <c r="CY128" s="157"/>
      <c r="CZ128" s="157"/>
      <c r="DA128" s="157"/>
      <c r="DB128" s="157"/>
      <c r="DC128" s="157"/>
      <c r="DD128" s="157"/>
      <c r="DE128" s="157"/>
      <c r="DF128" s="157"/>
      <c r="DG128" s="157"/>
      <c r="DH128" s="157"/>
      <c r="DI128" s="157"/>
      <c r="DJ128" s="157"/>
      <c r="DK128" s="157"/>
      <c r="DL128" s="157"/>
      <c r="DM128" s="157"/>
      <c r="DN128" s="157"/>
      <c r="DO128" s="157"/>
      <c r="DP128" s="157"/>
      <c r="DQ128" s="157"/>
      <c r="DR128" s="157"/>
      <c r="DS128" s="157"/>
      <c r="DT128" s="157"/>
      <c r="DU128" s="157"/>
      <c r="DV128" s="157"/>
      <c r="DW128" s="157"/>
      <c r="DX128" s="157"/>
      <c r="DY128" s="157"/>
    </row>
    <row r="129" spans="20:129" x14ac:dyDescent="0.25"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7"/>
      <c r="BC129" s="157"/>
      <c r="BD129" s="157"/>
      <c r="BE129" s="157"/>
      <c r="BF129" s="157"/>
      <c r="BG129" s="157"/>
      <c r="BH129" s="157"/>
      <c r="BI129" s="157"/>
      <c r="BJ129" s="157"/>
      <c r="BK129" s="157"/>
      <c r="BL129" s="157"/>
      <c r="BM129" s="157"/>
      <c r="BN129" s="157"/>
      <c r="BO129" s="157"/>
      <c r="BP129" s="157"/>
      <c r="BQ129" s="157"/>
      <c r="BR129" s="157"/>
      <c r="BS129" s="157"/>
      <c r="BT129" s="157"/>
      <c r="BU129" s="157"/>
      <c r="BV129" s="157"/>
      <c r="BW129" s="157"/>
      <c r="BX129" s="157"/>
      <c r="BY129" s="157"/>
      <c r="BZ129" s="157"/>
      <c r="CA129" s="157"/>
      <c r="CB129" s="157"/>
      <c r="CC129" s="157"/>
      <c r="CD129" s="157"/>
      <c r="CE129" s="157"/>
      <c r="CF129" s="157"/>
      <c r="CG129" s="157"/>
      <c r="CH129" s="157"/>
      <c r="CI129" s="157"/>
      <c r="CJ129" s="157"/>
      <c r="CK129" s="157"/>
      <c r="CL129" s="157"/>
      <c r="CM129" s="157"/>
      <c r="CN129" s="157"/>
      <c r="CO129" s="157"/>
      <c r="CP129" s="157"/>
      <c r="CQ129" s="157"/>
      <c r="CR129" s="157"/>
      <c r="CS129" s="157"/>
      <c r="CT129" s="157"/>
      <c r="CU129" s="157"/>
      <c r="CV129" s="157"/>
      <c r="CW129" s="157"/>
      <c r="CX129" s="157"/>
      <c r="CY129" s="157"/>
      <c r="CZ129" s="157"/>
      <c r="DA129" s="157"/>
      <c r="DB129" s="157"/>
      <c r="DC129" s="157"/>
      <c r="DD129" s="157"/>
      <c r="DE129" s="157"/>
      <c r="DF129" s="157"/>
      <c r="DG129" s="157"/>
      <c r="DH129" s="157"/>
      <c r="DI129" s="157"/>
      <c r="DJ129" s="157"/>
      <c r="DK129" s="157"/>
      <c r="DL129" s="157"/>
      <c r="DM129" s="157"/>
      <c r="DN129" s="157"/>
      <c r="DO129" s="157"/>
      <c r="DP129" s="157"/>
      <c r="DQ129" s="157"/>
      <c r="DR129" s="157"/>
      <c r="DS129" s="157"/>
      <c r="DT129" s="157"/>
      <c r="DU129" s="157"/>
      <c r="DV129" s="157"/>
      <c r="DW129" s="157"/>
      <c r="DX129" s="157"/>
      <c r="DY129" s="157"/>
    </row>
    <row r="130" spans="20:129" x14ac:dyDescent="0.25"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  <c r="BM130" s="157"/>
      <c r="BN130" s="157"/>
      <c r="BO130" s="157"/>
      <c r="BP130" s="157"/>
      <c r="BQ130" s="157"/>
      <c r="BR130" s="157"/>
      <c r="BS130" s="157"/>
      <c r="BT130" s="157"/>
      <c r="BU130" s="157"/>
      <c r="BV130" s="157"/>
      <c r="BW130" s="157"/>
      <c r="BX130" s="157"/>
      <c r="BY130" s="157"/>
      <c r="BZ130" s="157"/>
      <c r="CA130" s="157"/>
      <c r="CB130" s="157"/>
      <c r="CC130" s="157"/>
      <c r="CD130" s="157"/>
      <c r="CE130" s="157"/>
      <c r="CF130" s="157"/>
      <c r="CG130" s="157"/>
      <c r="CH130" s="157"/>
      <c r="CI130" s="157"/>
      <c r="CJ130" s="157"/>
      <c r="CK130" s="157"/>
      <c r="CL130" s="157"/>
      <c r="CM130" s="157"/>
      <c r="CN130" s="157"/>
      <c r="CO130" s="157"/>
      <c r="CP130" s="157"/>
      <c r="CQ130" s="157"/>
      <c r="CR130" s="157"/>
      <c r="CS130" s="157"/>
      <c r="CT130" s="157"/>
      <c r="CU130" s="157"/>
      <c r="CV130" s="157"/>
      <c r="CW130" s="157"/>
      <c r="CX130" s="157"/>
      <c r="CY130" s="157"/>
      <c r="CZ130" s="157"/>
      <c r="DA130" s="157"/>
      <c r="DB130" s="157"/>
      <c r="DC130" s="157"/>
      <c r="DD130" s="157"/>
      <c r="DE130" s="157"/>
      <c r="DF130" s="157"/>
      <c r="DG130" s="157"/>
      <c r="DH130" s="157"/>
      <c r="DI130" s="157"/>
      <c r="DJ130" s="157"/>
      <c r="DK130" s="157"/>
      <c r="DL130" s="157"/>
      <c r="DM130" s="157"/>
      <c r="DN130" s="157"/>
      <c r="DO130" s="157"/>
      <c r="DP130" s="157"/>
      <c r="DQ130" s="157"/>
      <c r="DR130" s="157"/>
      <c r="DS130" s="157"/>
      <c r="DT130" s="157"/>
      <c r="DU130" s="157"/>
      <c r="DV130" s="157"/>
      <c r="DW130" s="157"/>
      <c r="DX130" s="157"/>
      <c r="DY130" s="157"/>
    </row>
    <row r="131" spans="20:129" x14ac:dyDescent="0.25"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  <c r="BM131" s="157"/>
      <c r="BN131" s="157"/>
      <c r="BO131" s="157"/>
      <c r="BP131" s="157"/>
      <c r="BQ131" s="157"/>
      <c r="BR131" s="157"/>
      <c r="BS131" s="157"/>
      <c r="BT131" s="157"/>
      <c r="BU131" s="157"/>
      <c r="BV131" s="157"/>
      <c r="BW131" s="157"/>
      <c r="BX131" s="157"/>
      <c r="BY131" s="157"/>
      <c r="BZ131" s="157"/>
      <c r="CA131" s="157"/>
      <c r="CB131" s="157"/>
      <c r="CC131" s="157"/>
      <c r="CD131" s="157"/>
      <c r="CE131" s="157"/>
      <c r="CF131" s="157"/>
      <c r="CG131" s="157"/>
      <c r="CH131" s="157"/>
      <c r="CI131" s="157"/>
      <c r="CJ131" s="157"/>
      <c r="CK131" s="157"/>
      <c r="CL131" s="157"/>
      <c r="CM131" s="157"/>
      <c r="CN131" s="157"/>
      <c r="CO131" s="157"/>
      <c r="CP131" s="157"/>
      <c r="CQ131" s="157"/>
      <c r="CR131" s="157"/>
      <c r="CS131" s="157"/>
      <c r="CT131" s="157"/>
      <c r="CU131" s="157"/>
      <c r="CV131" s="157"/>
      <c r="CW131" s="157"/>
      <c r="CX131" s="157"/>
      <c r="CY131" s="157"/>
      <c r="CZ131" s="157"/>
      <c r="DA131" s="157"/>
      <c r="DB131" s="157"/>
      <c r="DC131" s="157"/>
      <c r="DD131" s="157"/>
      <c r="DE131" s="157"/>
      <c r="DF131" s="157"/>
      <c r="DG131" s="157"/>
      <c r="DH131" s="157"/>
      <c r="DI131" s="157"/>
      <c r="DJ131" s="157"/>
      <c r="DK131" s="157"/>
      <c r="DL131" s="157"/>
      <c r="DM131" s="157"/>
      <c r="DN131" s="157"/>
      <c r="DO131" s="157"/>
      <c r="DP131" s="157"/>
      <c r="DQ131" s="157"/>
      <c r="DR131" s="157"/>
      <c r="DS131" s="157"/>
      <c r="DT131" s="157"/>
      <c r="DU131" s="157"/>
      <c r="DV131" s="157"/>
      <c r="DW131" s="157"/>
      <c r="DX131" s="157"/>
      <c r="DY131" s="157"/>
    </row>
  </sheetData>
  <mergeCells count="21">
    <mergeCell ref="S48:S49"/>
    <mergeCell ref="S7:S8"/>
    <mergeCell ref="C44:K44"/>
    <mergeCell ref="A48:A49"/>
    <mergeCell ref="B48:B49"/>
    <mergeCell ref="C48:C49"/>
    <mergeCell ref="D48:F48"/>
    <mergeCell ref="G48:I48"/>
    <mergeCell ref="J48:L48"/>
    <mergeCell ref="M48:O48"/>
    <mergeCell ref="P48:R48"/>
    <mergeCell ref="A2:S2"/>
    <mergeCell ref="A3:S3"/>
    <mergeCell ref="A7:A8"/>
    <mergeCell ref="B7:B8"/>
    <mergeCell ref="C7:C8"/>
    <mergeCell ref="D7:F7"/>
    <mergeCell ref="G7:I7"/>
    <mergeCell ref="J7:L7"/>
    <mergeCell ref="M7:O7"/>
    <mergeCell ref="P7:R7"/>
  </mergeCells>
  <pageMargins left="0.70866141732283472" right="0.70866141732283472" top="0.74803149606299213" bottom="0.74803149606299213" header="0.31496062992125984" footer="0.31496062992125984"/>
  <pageSetup paperSize="5" scale="9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showGridLines="0" zoomScaleNormal="100" workbookViewId="0">
      <selection activeCell="C47" sqref="C47"/>
    </sheetView>
  </sheetViews>
  <sheetFormatPr baseColWidth="10" defaultRowHeight="15" x14ac:dyDescent="0.25"/>
  <cols>
    <col min="1" max="1" width="33.5703125" customWidth="1"/>
    <col min="2" max="2" width="21" customWidth="1"/>
    <col min="3" max="3" width="20.7109375" customWidth="1"/>
    <col min="4" max="4" width="3.5703125" customWidth="1"/>
    <col min="5" max="5" width="3.7109375" customWidth="1"/>
    <col min="6" max="6" width="4.140625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4.28515625" customWidth="1"/>
    <col min="13" max="13" width="3.85546875" bestFit="1" customWidth="1"/>
    <col min="14" max="14" width="4" bestFit="1" customWidth="1"/>
    <col min="15" max="15" width="4.28515625" customWidth="1"/>
    <col min="16" max="16" width="10" style="454" customWidth="1"/>
    <col min="17" max="17" width="9.85546875" customWidth="1"/>
    <col min="18" max="18" width="12.140625" customWidth="1"/>
    <col min="19" max="19" width="11.7109375" style="21" customWidth="1"/>
    <col min="257" max="257" width="33.5703125" customWidth="1"/>
    <col min="258" max="258" width="21" customWidth="1"/>
    <col min="259" max="259" width="20.7109375" customWidth="1"/>
    <col min="260" max="260" width="3.5703125" customWidth="1"/>
    <col min="261" max="261" width="3.7109375" customWidth="1"/>
    <col min="262" max="262" width="4.140625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4.28515625" customWidth="1"/>
    <col min="269" max="269" width="3.85546875" bestFit="1" customWidth="1"/>
    <col min="270" max="270" width="4" bestFit="1" customWidth="1"/>
    <col min="271" max="271" width="4.28515625" customWidth="1"/>
    <col min="272" max="272" width="10" customWidth="1"/>
    <col min="273" max="273" width="9.85546875" customWidth="1"/>
    <col min="274" max="274" width="12.140625" customWidth="1"/>
    <col min="275" max="275" width="11.7109375" customWidth="1"/>
    <col min="513" max="513" width="33.5703125" customWidth="1"/>
    <col min="514" max="514" width="21" customWidth="1"/>
    <col min="515" max="515" width="20.7109375" customWidth="1"/>
    <col min="516" max="516" width="3.5703125" customWidth="1"/>
    <col min="517" max="517" width="3.7109375" customWidth="1"/>
    <col min="518" max="518" width="4.140625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4.28515625" customWidth="1"/>
    <col min="525" max="525" width="3.85546875" bestFit="1" customWidth="1"/>
    <col min="526" max="526" width="4" bestFit="1" customWidth="1"/>
    <col min="527" max="527" width="4.28515625" customWidth="1"/>
    <col min="528" max="528" width="10" customWidth="1"/>
    <col min="529" max="529" width="9.85546875" customWidth="1"/>
    <col min="530" max="530" width="12.140625" customWidth="1"/>
    <col min="531" max="531" width="11.7109375" customWidth="1"/>
    <col min="769" max="769" width="33.5703125" customWidth="1"/>
    <col min="770" max="770" width="21" customWidth="1"/>
    <col min="771" max="771" width="20.7109375" customWidth="1"/>
    <col min="772" max="772" width="3.5703125" customWidth="1"/>
    <col min="773" max="773" width="3.7109375" customWidth="1"/>
    <col min="774" max="774" width="4.140625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4.28515625" customWidth="1"/>
    <col min="781" max="781" width="3.85546875" bestFit="1" customWidth="1"/>
    <col min="782" max="782" width="4" bestFit="1" customWidth="1"/>
    <col min="783" max="783" width="4.28515625" customWidth="1"/>
    <col min="784" max="784" width="10" customWidth="1"/>
    <col min="785" max="785" width="9.85546875" customWidth="1"/>
    <col min="786" max="786" width="12.140625" customWidth="1"/>
    <col min="787" max="787" width="11.7109375" customWidth="1"/>
    <col min="1025" max="1025" width="33.5703125" customWidth="1"/>
    <col min="1026" max="1026" width="21" customWidth="1"/>
    <col min="1027" max="1027" width="20.7109375" customWidth="1"/>
    <col min="1028" max="1028" width="3.5703125" customWidth="1"/>
    <col min="1029" max="1029" width="3.7109375" customWidth="1"/>
    <col min="1030" max="1030" width="4.140625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4.28515625" customWidth="1"/>
    <col min="1037" max="1037" width="3.85546875" bestFit="1" customWidth="1"/>
    <col min="1038" max="1038" width="4" bestFit="1" customWidth="1"/>
    <col min="1039" max="1039" width="4.28515625" customWidth="1"/>
    <col min="1040" max="1040" width="10" customWidth="1"/>
    <col min="1041" max="1041" width="9.85546875" customWidth="1"/>
    <col min="1042" max="1042" width="12.140625" customWidth="1"/>
    <col min="1043" max="1043" width="11.7109375" customWidth="1"/>
    <col min="1281" max="1281" width="33.5703125" customWidth="1"/>
    <col min="1282" max="1282" width="21" customWidth="1"/>
    <col min="1283" max="1283" width="20.7109375" customWidth="1"/>
    <col min="1284" max="1284" width="3.5703125" customWidth="1"/>
    <col min="1285" max="1285" width="3.7109375" customWidth="1"/>
    <col min="1286" max="1286" width="4.140625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4.28515625" customWidth="1"/>
    <col min="1293" max="1293" width="3.85546875" bestFit="1" customWidth="1"/>
    <col min="1294" max="1294" width="4" bestFit="1" customWidth="1"/>
    <col min="1295" max="1295" width="4.28515625" customWidth="1"/>
    <col min="1296" max="1296" width="10" customWidth="1"/>
    <col min="1297" max="1297" width="9.85546875" customWidth="1"/>
    <col min="1298" max="1298" width="12.140625" customWidth="1"/>
    <col min="1299" max="1299" width="11.7109375" customWidth="1"/>
    <col min="1537" max="1537" width="33.5703125" customWidth="1"/>
    <col min="1538" max="1538" width="21" customWidth="1"/>
    <col min="1539" max="1539" width="20.7109375" customWidth="1"/>
    <col min="1540" max="1540" width="3.5703125" customWidth="1"/>
    <col min="1541" max="1541" width="3.7109375" customWidth="1"/>
    <col min="1542" max="1542" width="4.140625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4.28515625" customWidth="1"/>
    <col min="1549" max="1549" width="3.85546875" bestFit="1" customWidth="1"/>
    <col min="1550" max="1550" width="4" bestFit="1" customWidth="1"/>
    <col min="1551" max="1551" width="4.28515625" customWidth="1"/>
    <col min="1552" max="1552" width="10" customWidth="1"/>
    <col min="1553" max="1553" width="9.85546875" customWidth="1"/>
    <col min="1554" max="1554" width="12.140625" customWidth="1"/>
    <col min="1555" max="1555" width="11.7109375" customWidth="1"/>
    <col min="1793" max="1793" width="33.5703125" customWidth="1"/>
    <col min="1794" max="1794" width="21" customWidth="1"/>
    <col min="1795" max="1795" width="20.7109375" customWidth="1"/>
    <col min="1796" max="1796" width="3.5703125" customWidth="1"/>
    <col min="1797" max="1797" width="3.7109375" customWidth="1"/>
    <col min="1798" max="1798" width="4.140625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4.28515625" customWidth="1"/>
    <col min="1805" max="1805" width="3.85546875" bestFit="1" customWidth="1"/>
    <col min="1806" max="1806" width="4" bestFit="1" customWidth="1"/>
    <col min="1807" max="1807" width="4.28515625" customWidth="1"/>
    <col min="1808" max="1808" width="10" customWidth="1"/>
    <col min="1809" max="1809" width="9.85546875" customWidth="1"/>
    <col min="1810" max="1810" width="12.140625" customWidth="1"/>
    <col min="1811" max="1811" width="11.7109375" customWidth="1"/>
    <col min="2049" max="2049" width="33.5703125" customWidth="1"/>
    <col min="2050" max="2050" width="21" customWidth="1"/>
    <col min="2051" max="2051" width="20.7109375" customWidth="1"/>
    <col min="2052" max="2052" width="3.5703125" customWidth="1"/>
    <col min="2053" max="2053" width="3.7109375" customWidth="1"/>
    <col min="2054" max="2054" width="4.140625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4.28515625" customWidth="1"/>
    <col min="2061" max="2061" width="3.85546875" bestFit="1" customWidth="1"/>
    <col min="2062" max="2062" width="4" bestFit="1" customWidth="1"/>
    <col min="2063" max="2063" width="4.28515625" customWidth="1"/>
    <col min="2064" max="2064" width="10" customWidth="1"/>
    <col min="2065" max="2065" width="9.85546875" customWidth="1"/>
    <col min="2066" max="2066" width="12.140625" customWidth="1"/>
    <col min="2067" max="2067" width="11.7109375" customWidth="1"/>
    <col min="2305" max="2305" width="33.5703125" customWidth="1"/>
    <col min="2306" max="2306" width="21" customWidth="1"/>
    <col min="2307" max="2307" width="20.7109375" customWidth="1"/>
    <col min="2308" max="2308" width="3.5703125" customWidth="1"/>
    <col min="2309" max="2309" width="3.7109375" customWidth="1"/>
    <col min="2310" max="2310" width="4.140625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4.28515625" customWidth="1"/>
    <col min="2317" max="2317" width="3.85546875" bestFit="1" customWidth="1"/>
    <col min="2318" max="2318" width="4" bestFit="1" customWidth="1"/>
    <col min="2319" max="2319" width="4.28515625" customWidth="1"/>
    <col min="2320" max="2320" width="10" customWidth="1"/>
    <col min="2321" max="2321" width="9.85546875" customWidth="1"/>
    <col min="2322" max="2322" width="12.140625" customWidth="1"/>
    <col min="2323" max="2323" width="11.7109375" customWidth="1"/>
    <col min="2561" max="2561" width="33.5703125" customWidth="1"/>
    <col min="2562" max="2562" width="21" customWidth="1"/>
    <col min="2563" max="2563" width="20.7109375" customWidth="1"/>
    <col min="2564" max="2564" width="3.5703125" customWidth="1"/>
    <col min="2565" max="2565" width="3.7109375" customWidth="1"/>
    <col min="2566" max="2566" width="4.140625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4.28515625" customWidth="1"/>
    <col min="2573" max="2573" width="3.85546875" bestFit="1" customWidth="1"/>
    <col min="2574" max="2574" width="4" bestFit="1" customWidth="1"/>
    <col min="2575" max="2575" width="4.28515625" customWidth="1"/>
    <col min="2576" max="2576" width="10" customWidth="1"/>
    <col min="2577" max="2577" width="9.85546875" customWidth="1"/>
    <col min="2578" max="2578" width="12.140625" customWidth="1"/>
    <col min="2579" max="2579" width="11.7109375" customWidth="1"/>
    <col min="2817" max="2817" width="33.5703125" customWidth="1"/>
    <col min="2818" max="2818" width="21" customWidth="1"/>
    <col min="2819" max="2819" width="20.7109375" customWidth="1"/>
    <col min="2820" max="2820" width="3.5703125" customWidth="1"/>
    <col min="2821" max="2821" width="3.7109375" customWidth="1"/>
    <col min="2822" max="2822" width="4.140625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4.28515625" customWidth="1"/>
    <col min="2829" max="2829" width="3.85546875" bestFit="1" customWidth="1"/>
    <col min="2830" max="2830" width="4" bestFit="1" customWidth="1"/>
    <col min="2831" max="2831" width="4.28515625" customWidth="1"/>
    <col min="2832" max="2832" width="10" customWidth="1"/>
    <col min="2833" max="2833" width="9.85546875" customWidth="1"/>
    <col min="2834" max="2834" width="12.140625" customWidth="1"/>
    <col min="2835" max="2835" width="11.7109375" customWidth="1"/>
    <col min="3073" max="3073" width="33.5703125" customWidth="1"/>
    <col min="3074" max="3074" width="21" customWidth="1"/>
    <col min="3075" max="3075" width="20.7109375" customWidth="1"/>
    <col min="3076" max="3076" width="3.5703125" customWidth="1"/>
    <col min="3077" max="3077" width="3.7109375" customWidth="1"/>
    <col min="3078" max="3078" width="4.140625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4.28515625" customWidth="1"/>
    <col min="3085" max="3085" width="3.85546875" bestFit="1" customWidth="1"/>
    <col min="3086" max="3086" width="4" bestFit="1" customWidth="1"/>
    <col min="3087" max="3087" width="4.28515625" customWidth="1"/>
    <col min="3088" max="3088" width="10" customWidth="1"/>
    <col min="3089" max="3089" width="9.85546875" customWidth="1"/>
    <col min="3090" max="3090" width="12.140625" customWidth="1"/>
    <col min="3091" max="3091" width="11.7109375" customWidth="1"/>
    <col min="3329" max="3329" width="33.5703125" customWidth="1"/>
    <col min="3330" max="3330" width="21" customWidth="1"/>
    <col min="3331" max="3331" width="20.7109375" customWidth="1"/>
    <col min="3332" max="3332" width="3.5703125" customWidth="1"/>
    <col min="3333" max="3333" width="3.7109375" customWidth="1"/>
    <col min="3334" max="3334" width="4.140625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4.28515625" customWidth="1"/>
    <col min="3341" max="3341" width="3.85546875" bestFit="1" customWidth="1"/>
    <col min="3342" max="3342" width="4" bestFit="1" customWidth="1"/>
    <col min="3343" max="3343" width="4.28515625" customWidth="1"/>
    <col min="3344" max="3344" width="10" customWidth="1"/>
    <col min="3345" max="3345" width="9.85546875" customWidth="1"/>
    <col min="3346" max="3346" width="12.140625" customWidth="1"/>
    <col min="3347" max="3347" width="11.7109375" customWidth="1"/>
    <col min="3585" max="3585" width="33.5703125" customWidth="1"/>
    <col min="3586" max="3586" width="21" customWidth="1"/>
    <col min="3587" max="3587" width="20.7109375" customWidth="1"/>
    <col min="3588" max="3588" width="3.5703125" customWidth="1"/>
    <col min="3589" max="3589" width="3.7109375" customWidth="1"/>
    <col min="3590" max="3590" width="4.140625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4.28515625" customWidth="1"/>
    <col min="3597" max="3597" width="3.85546875" bestFit="1" customWidth="1"/>
    <col min="3598" max="3598" width="4" bestFit="1" customWidth="1"/>
    <col min="3599" max="3599" width="4.28515625" customWidth="1"/>
    <col min="3600" max="3600" width="10" customWidth="1"/>
    <col min="3601" max="3601" width="9.85546875" customWidth="1"/>
    <col min="3602" max="3602" width="12.140625" customWidth="1"/>
    <col min="3603" max="3603" width="11.7109375" customWidth="1"/>
    <col min="3841" max="3841" width="33.5703125" customWidth="1"/>
    <col min="3842" max="3842" width="21" customWidth="1"/>
    <col min="3843" max="3843" width="20.7109375" customWidth="1"/>
    <col min="3844" max="3844" width="3.5703125" customWidth="1"/>
    <col min="3845" max="3845" width="3.7109375" customWidth="1"/>
    <col min="3846" max="3846" width="4.140625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4.28515625" customWidth="1"/>
    <col min="3853" max="3853" width="3.85546875" bestFit="1" customWidth="1"/>
    <col min="3854" max="3854" width="4" bestFit="1" customWidth="1"/>
    <col min="3855" max="3855" width="4.28515625" customWidth="1"/>
    <col min="3856" max="3856" width="10" customWidth="1"/>
    <col min="3857" max="3857" width="9.85546875" customWidth="1"/>
    <col min="3858" max="3858" width="12.140625" customWidth="1"/>
    <col min="3859" max="3859" width="11.7109375" customWidth="1"/>
    <col min="4097" max="4097" width="33.5703125" customWidth="1"/>
    <col min="4098" max="4098" width="21" customWidth="1"/>
    <col min="4099" max="4099" width="20.7109375" customWidth="1"/>
    <col min="4100" max="4100" width="3.5703125" customWidth="1"/>
    <col min="4101" max="4101" width="3.7109375" customWidth="1"/>
    <col min="4102" max="4102" width="4.140625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4.28515625" customWidth="1"/>
    <col min="4109" max="4109" width="3.85546875" bestFit="1" customWidth="1"/>
    <col min="4110" max="4110" width="4" bestFit="1" customWidth="1"/>
    <col min="4111" max="4111" width="4.28515625" customWidth="1"/>
    <col min="4112" max="4112" width="10" customWidth="1"/>
    <col min="4113" max="4113" width="9.85546875" customWidth="1"/>
    <col min="4114" max="4114" width="12.140625" customWidth="1"/>
    <col min="4115" max="4115" width="11.7109375" customWidth="1"/>
    <col min="4353" max="4353" width="33.5703125" customWidth="1"/>
    <col min="4354" max="4354" width="21" customWidth="1"/>
    <col min="4355" max="4355" width="20.7109375" customWidth="1"/>
    <col min="4356" max="4356" width="3.5703125" customWidth="1"/>
    <col min="4357" max="4357" width="3.7109375" customWidth="1"/>
    <col min="4358" max="4358" width="4.140625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4.28515625" customWidth="1"/>
    <col min="4365" max="4365" width="3.85546875" bestFit="1" customWidth="1"/>
    <col min="4366" max="4366" width="4" bestFit="1" customWidth="1"/>
    <col min="4367" max="4367" width="4.28515625" customWidth="1"/>
    <col min="4368" max="4368" width="10" customWidth="1"/>
    <col min="4369" max="4369" width="9.85546875" customWidth="1"/>
    <col min="4370" max="4370" width="12.140625" customWidth="1"/>
    <col min="4371" max="4371" width="11.7109375" customWidth="1"/>
    <col min="4609" max="4609" width="33.5703125" customWidth="1"/>
    <col min="4610" max="4610" width="21" customWidth="1"/>
    <col min="4611" max="4611" width="20.7109375" customWidth="1"/>
    <col min="4612" max="4612" width="3.5703125" customWidth="1"/>
    <col min="4613" max="4613" width="3.7109375" customWidth="1"/>
    <col min="4614" max="4614" width="4.140625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4.28515625" customWidth="1"/>
    <col min="4621" max="4621" width="3.85546875" bestFit="1" customWidth="1"/>
    <col min="4622" max="4622" width="4" bestFit="1" customWidth="1"/>
    <col min="4623" max="4623" width="4.28515625" customWidth="1"/>
    <col min="4624" max="4624" width="10" customWidth="1"/>
    <col min="4625" max="4625" width="9.85546875" customWidth="1"/>
    <col min="4626" max="4626" width="12.140625" customWidth="1"/>
    <col min="4627" max="4627" width="11.7109375" customWidth="1"/>
    <col min="4865" max="4865" width="33.5703125" customWidth="1"/>
    <col min="4866" max="4866" width="21" customWidth="1"/>
    <col min="4867" max="4867" width="20.7109375" customWidth="1"/>
    <col min="4868" max="4868" width="3.5703125" customWidth="1"/>
    <col min="4869" max="4869" width="3.7109375" customWidth="1"/>
    <col min="4870" max="4870" width="4.140625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4.28515625" customWidth="1"/>
    <col min="4877" max="4877" width="3.85546875" bestFit="1" customWidth="1"/>
    <col min="4878" max="4878" width="4" bestFit="1" customWidth="1"/>
    <col min="4879" max="4879" width="4.28515625" customWidth="1"/>
    <col min="4880" max="4880" width="10" customWidth="1"/>
    <col min="4881" max="4881" width="9.85546875" customWidth="1"/>
    <col min="4882" max="4882" width="12.140625" customWidth="1"/>
    <col min="4883" max="4883" width="11.7109375" customWidth="1"/>
    <col min="5121" max="5121" width="33.5703125" customWidth="1"/>
    <col min="5122" max="5122" width="21" customWidth="1"/>
    <col min="5123" max="5123" width="20.7109375" customWidth="1"/>
    <col min="5124" max="5124" width="3.5703125" customWidth="1"/>
    <col min="5125" max="5125" width="3.7109375" customWidth="1"/>
    <col min="5126" max="5126" width="4.140625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4.28515625" customWidth="1"/>
    <col min="5133" max="5133" width="3.85546875" bestFit="1" customWidth="1"/>
    <col min="5134" max="5134" width="4" bestFit="1" customWidth="1"/>
    <col min="5135" max="5135" width="4.28515625" customWidth="1"/>
    <col min="5136" max="5136" width="10" customWidth="1"/>
    <col min="5137" max="5137" width="9.85546875" customWidth="1"/>
    <col min="5138" max="5138" width="12.140625" customWidth="1"/>
    <col min="5139" max="5139" width="11.7109375" customWidth="1"/>
    <col min="5377" max="5377" width="33.5703125" customWidth="1"/>
    <col min="5378" max="5378" width="21" customWidth="1"/>
    <col min="5379" max="5379" width="20.7109375" customWidth="1"/>
    <col min="5380" max="5380" width="3.5703125" customWidth="1"/>
    <col min="5381" max="5381" width="3.7109375" customWidth="1"/>
    <col min="5382" max="5382" width="4.140625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4.28515625" customWidth="1"/>
    <col min="5389" max="5389" width="3.85546875" bestFit="1" customWidth="1"/>
    <col min="5390" max="5390" width="4" bestFit="1" customWidth="1"/>
    <col min="5391" max="5391" width="4.28515625" customWidth="1"/>
    <col min="5392" max="5392" width="10" customWidth="1"/>
    <col min="5393" max="5393" width="9.85546875" customWidth="1"/>
    <col min="5394" max="5394" width="12.140625" customWidth="1"/>
    <col min="5395" max="5395" width="11.7109375" customWidth="1"/>
    <col min="5633" max="5633" width="33.5703125" customWidth="1"/>
    <col min="5634" max="5634" width="21" customWidth="1"/>
    <col min="5635" max="5635" width="20.7109375" customWidth="1"/>
    <col min="5636" max="5636" width="3.5703125" customWidth="1"/>
    <col min="5637" max="5637" width="3.7109375" customWidth="1"/>
    <col min="5638" max="5638" width="4.140625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4.28515625" customWidth="1"/>
    <col min="5645" max="5645" width="3.85546875" bestFit="1" customWidth="1"/>
    <col min="5646" max="5646" width="4" bestFit="1" customWidth="1"/>
    <col min="5647" max="5647" width="4.28515625" customWidth="1"/>
    <col min="5648" max="5648" width="10" customWidth="1"/>
    <col min="5649" max="5649" width="9.85546875" customWidth="1"/>
    <col min="5650" max="5650" width="12.140625" customWidth="1"/>
    <col min="5651" max="5651" width="11.7109375" customWidth="1"/>
    <col min="5889" max="5889" width="33.5703125" customWidth="1"/>
    <col min="5890" max="5890" width="21" customWidth="1"/>
    <col min="5891" max="5891" width="20.7109375" customWidth="1"/>
    <col min="5892" max="5892" width="3.5703125" customWidth="1"/>
    <col min="5893" max="5893" width="3.7109375" customWidth="1"/>
    <col min="5894" max="5894" width="4.140625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4.28515625" customWidth="1"/>
    <col min="5901" max="5901" width="3.85546875" bestFit="1" customWidth="1"/>
    <col min="5902" max="5902" width="4" bestFit="1" customWidth="1"/>
    <col min="5903" max="5903" width="4.28515625" customWidth="1"/>
    <col min="5904" max="5904" width="10" customWidth="1"/>
    <col min="5905" max="5905" width="9.85546875" customWidth="1"/>
    <col min="5906" max="5906" width="12.140625" customWidth="1"/>
    <col min="5907" max="5907" width="11.7109375" customWidth="1"/>
    <col min="6145" max="6145" width="33.5703125" customWidth="1"/>
    <col min="6146" max="6146" width="21" customWidth="1"/>
    <col min="6147" max="6147" width="20.7109375" customWidth="1"/>
    <col min="6148" max="6148" width="3.5703125" customWidth="1"/>
    <col min="6149" max="6149" width="3.7109375" customWidth="1"/>
    <col min="6150" max="6150" width="4.140625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4.28515625" customWidth="1"/>
    <col min="6157" max="6157" width="3.85546875" bestFit="1" customWidth="1"/>
    <col min="6158" max="6158" width="4" bestFit="1" customWidth="1"/>
    <col min="6159" max="6159" width="4.28515625" customWidth="1"/>
    <col min="6160" max="6160" width="10" customWidth="1"/>
    <col min="6161" max="6161" width="9.85546875" customWidth="1"/>
    <col min="6162" max="6162" width="12.140625" customWidth="1"/>
    <col min="6163" max="6163" width="11.7109375" customWidth="1"/>
    <col min="6401" max="6401" width="33.5703125" customWidth="1"/>
    <col min="6402" max="6402" width="21" customWidth="1"/>
    <col min="6403" max="6403" width="20.7109375" customWidth="1"/>
    <col min="6404" max="6404" width="3.5703125" customWidth="1"/>
    <col min="6405" max="6405" width="3.7109375" customWidth="1"/>
    <col min="6406" max="6406" width="4.140625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4.28515625" customWidth="1"/>
    <col min="6413" max="6413" width="3.85546875" bestFit="1" customWidth="1"/>
    <col min="6414" max="6414" width="4" bestFit="1" customWidth="1"/>
    <col min="6415" max="6415" width="4.28515625" customWidth="1"/>
    <col min="6416" max="6416" width="10" customWidth="1"/>
    <col min="6417" max="6417" width="9.85546875" customWidth="1"/>
    <col min="6418" max="6418" width="12.140625" customWidth="1"/>
    <col min="6419" max="6419" width="11.7109375" customWidth="1"/>
    <col min="6657" max="6657" width="33.5703125" customWidth="1"/>
    <col min="6658" max="6658" width="21" customWidth="1"/>
    <col min="6659" max="6659" width="20.7109375" customWidth="1"/>
    <col min="6660" max="6660" width="3.5703125" customWidth="1"/>
    <col min="6661" max="6661" width="3.7109375" customWidth="1"/>
    <col min="6662" max="6662" width="4.140625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4.28515625" customWidth="1"/>
    <col min="6669" max="6669" width="3.85546875" bestFit="1" customWidth="1"/>
    <col min="6670" max="6670" width="4" bestFit="1" customWidth="1"/>
    <col min="6671" max="6671" width="4.28515625" customWidth="1"/>
    <col min="6672" max="6672" width="10" customWidth="1"/>
    <col min="6673" max="6673" width="9.85546875" customWidth="1"/>
    <col min="6674" max="6674" width="12.140625" customWidth="1"/>
    <col min="6675" max="6675" width="11.7109375" customWidth="1"/>
    <col min="6913" max="6913" width="33.5703125" customWidth="1"/>
    <col min="6914" max="6914" width="21" customWidth="1"/>
    <col min="6915" max="6915" width="20.7109375" customWidth="1"/>
    <col min="6916" max="6916" width="3.5703125" customWidth="1"/>
    <col min="6917" max="6917" width="3.7109375" customWidth="1"/>
    <col min="6918" max="6918" width="4.140625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4.28515625" customWidth="1"/>
    <col min="6925" max="6925" width="3.85546875" bestFit="1" customWidth="1"/>
    <col min="6926" max="6926" width="4" bestFit="1" customWidth="1"/>
    <col min="6927" max="6927" width="4.28515625" customWidth="1"/>
    <col min="6928" max="6928" width="10" customWidth="1"/>
    <col min="6929" max="6929" width="9.85546875" customWidth="1"/>
    <col min="6930" max="6930" width="12.140625" customWidth="1"/>
    <col min="6931" max="6931" width="11.7109375" customWidth="1"/>
    <col min="7169" max="7169" width="33.5703125" customWidth="1"/>
    <col min="7170" max="7170" width="21" customWidth="1"/>
    <col min="7171" max="7171" width="20.7109375" customWidth="1"/>
    <col min="7172" max="7172" width="3.5703125" customWidth="1"/>
    <col min="7173" max="7173" width="3.7109375" customWidth="1"/>
    <col min="7174" max="7174" width="4.140625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4.28515625" customWidth="1"/>
    <col min="7181" max="7181" width="3.85546875" bestFit="1" customWidth="1"/>
    <col min="7182" max="7182" width="4" bestFit="1" customWidth="1"/>
    <col min="7183" max="7183" width="4.28515625" customWidth="1"/>
    <col min="7184" max="7184" width="10" customWidth="1"/>
    <col min="7185" max="7185" width="9.85546875" customWidth="1"/>
    <col min="7186" max="7186" width="12.140625" customWidth="1"/>
    <col min="7187" max="7187" width="11.7109375" customWidth="1"/>
    <col min="7425" max="7425" width="33.5703125" customWidth="1"/>
    <col min="7426" max="7426" width="21" customWidth="1"/>
    <col min="7427" max="7427" width="20.7109375" customWidth="1"/>
    <col min="7428" max="7428" width="3.5703125" customWidth="1"/>
    <col min="7429" max="7429" width="3.7109375" customWidth="1"/>
    <col min="7430" max="7430" width="4.140625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4.28515625" customWidth="1"/>
    <col min="7437" max="7437" width="3.85546875" bestFit="1" customWidth="1"/>
    <col min="7438" max="7438" width="4" bestFit="1" customWidth="1"/>
    <col min="7439" max="7439" width="4.28515625" customWidth="1"/>
    <col min="7440" max="7440" width="10" customWidth="1"/>
    <col min="7441" max="7441" width="9.85546875" customWidth="1"/>
    <col min="7442" max="7442" width="12.140625" customWidth="1"/>
    <col min="7443" max="7443" width="11.7109375" customWidth="1"/>
    <col min="7681" max="7681" width="33.5703125" customWidth="1"/>
    <col min="7682" max="7682" width="21" customWidth="1"/>
    <col min="7683" max="7683" width="20.7109375" customWidth="1"/>
    <col min="7684" max="7684" width="3.5703125" customWidth="1"/>
    <col min="7685" max="7685" width="3.7109375" customWidth="1"/>
    <col min="7686" max="7686" width="4.140625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4.28515625" customWidth="1"/>
    <col min="7693" max="7693" width="3.85546875" bestFit="1" customWidth="1"/>
    <col min="7694" max="7694" width="4" bestFit="1" customWidth="1"/>
    <col min="7695" max="7695" width="4.28515625" customWidth="1"/>
    <col min="7696" max="7696" width="10" customWidth="1"/>
    <col min="7697" max="7697" width="9.85546875" customWidth="1"/>
    <col min="7698" max="7698" width="12.140625" customWidth="1"/>
    <col min="7699" max="7699" width="11.7109375" customWidth="1"/>
    <col min="7937" max="7937" width="33.5703125" customWidth="1"/>
    <col min="7938" max="7938" width="21" customWidth="1"/>
    <col min="7939" max="7939" width="20.7109375" customWidth="1"/>
    <col min="7940" max="7940" width="3.5703125" customWidth="1"/>
    <col min="7941" max="7941" width="3.7109375" customWidth="1"/>
    <col min="7942" max="7942" width="4.140625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4.28515625" customWidth="1"/>
    <col min="7949" max="7949" width="3.85546875" bestFit="1" customWidth="1"/>
    <col min="7950" max="7950" width="4" bestFit="1" customWidth="1"/>
    <col min="7951" max="7951" width="4.28515625" customWidth="1"/>
    <col min="7952" max="7952" width="10" customWidth="1"/>
    <col min="7953" max="7953" width="9.85546875" customWidth="1"/>
    <col min="7954" max="7954" width="12.140625" customWidth="1"/>
    <col min="7955" max="7955" width="11.7109375" customWidth="1"/>
    <col min="8193" max="8193" width="33.5703125" customWidth="1"/>
    <col min="8194" max="8194" width="21" customWidth="1"/>
    <col min="8195" max="8195" width="20.7109375" customWidth="1"/>
    <col min="8196" max="8196" width="3.5703125" customWidth="1"/>
    <col min="8197" max="8197" width="3.7109375" customWidth="1"/>
    <col min="8198" max="8198" width="4.140625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4.28515625" customWidth="1"/>
    <col min="8205" max="8205" width="3.85546875" bestFit="1" customWidth="1"/>
    <col min="8206" max="8206" width="4" bestFit="1" customWidth="1"/>
    <col min="8207" max="8207" width="4.28515625" customWidth="1"/>
    <col min="8208" max="8208" width="10" customWidth="1"/>
    <col min="8209" max="8209" width="9.85546875" customWidth="1"/>
    <col min="8210" max="8210" width="12.140625" customWidth="1"/>
    <col min="8211" max="8211" width="11.7109375" customWidth="1"/>
    <col min="8449" max="8449" width="33.5703125" customWidth="1"/>
    <col min="8450" max="8450" width="21" customWidth="1"/>
    <col min="8451" max="8451" width="20.7109375" customWidth="1"/>
    <col min="8452" max="8452" width="3.5703125" customWidth="1"/>
    <col min="8453" max="8453" width="3.7109375" customWidth="1"/>
    <col min="8454" max="8454" width="4.140625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4.28515625" customWidth="1"/>
    <col min="8461" max="8461" width="3.85546875" bestFit="1" customWidth="1"/>
    <col min="8462" max="8462" width="4" bestFit="1" customWidth="1"/>
    <col min="8463" max="8463" width="4.28515625" customWidth="1"/>
    <col min="8464" max="8464" width="10" customWidth="1"/>
    <col min="8465" max="8465" width="9.85546875" customWidth="1"/>
    <col min="8466" max="8466" width="12.140625" customWidth="1"/>
    <col min="8467" max="8467" width="11.7109375" customWidth="1"/>
    <col min="8705" max="8705" width="33.5703125" customWidth="1"/>
    <col min="8706" max="8706" width="21" customWidth="1"/>
    <col min="8707" max="8707" width="20.7109375" customWidth="1"/>
    <col min="8708" max="8708" width="3.5703125" customWidth="1"/>
    <col min="8709" max="8709" width="3.7109375" customWidth="1"/>
    <col min="8710" max="8710" width="4.140625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4.28515625" customWidth="1"/>
    <col min="8717" max="8717" width="3.85546875" bestFit="1" customWidth="1"/>
    <col min="8718" max="8718" width="4" bestFit="1" customWidth="1"/>
    <col min="8719" max="8719" width="4.28515625" customWidth="1"/>
    <col min="8720" max="8720" width="10" customWidth="1"/>
    <col min="8721" max="8721" width="9.85546875" customWidth="1"/>
    <col min="8722" max="8722" width="12.140625" customWidth="1"/>
    <col min="8723" max="8723" width="11.7109375" customWidth="1"/>
    <col min="8961" max="8961" width="33.5703125" customWidth="1"/>
    <col min="8962" max="8962" width="21" customWidth="1"/>
    <col min="8963" max="8963" width="20.7109375" customWidth="1"/>
    <col min="8964" max="8964" width="3.5703125" customWidth="1"/>
    <col min="8965" max="8965" width="3.7109375" customWidth="1"/>
    <col min="8966" max="8966" width="4.140625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4.28515625" customWidth="1"/>
    <col min="8973" max="8973" width="3.85546875" bestFit="1" customWidth="1"/>
    <col min="8974" max="8974" width="4" bestFit="1" customWidth="1"/>
    <col min="8975" max="8975" width="4.28515625" customWidth="1"/>
    <col min="8976" max="8976" width="10" customWidth="1"/>
    <col min="8977" max="8977" width="9.85546875" customWidth="1"/>
    <col min="8978" max="8978" width="12.140625" customWidth="1"/>
    <col min="8979" max="8979" width="11.7109375" customWidth="1"/>
    <col min="9217" max="9217" width="33.5703125" customWidth="1"/>
    <col min="9218" max="9218" width="21" customWidth="1"/>
    <col min="9219" max="9219" width="20.7109375" customWidth="1"/>
    <col min="9220" max="9220" width="3.5703125" customWidth="1"/>
    <col min="9221" max="9221" width="3.7109375" customWidth="1"/>
    <col min="9222" max="9222" width="4.140625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4.28515625" customWidth="1"/>
    <col min="9229" max="9229" width="3.85546875" bestFit="1" customWidth="1"/>
    <col min="9230" max="9230" width="4" bestFit="1" customWidth="1"/>
    <col min="9231" max="9231" width="4.28515625" customWidth="1"/>
    <col min="9232" max="9232" width="10" customWidth="1"/>
    <col min="9233" max="9233" width="9.85546875" customWidth="1"/>
    <col min="9234" max="9234" width="12.140625" customWidth="1"/>
    <col min="9235" max="9235" width="11.7109375" customWidth="1"/>
    <col min="9473" max="9473" width="33.5703125" customWidth="1"/>
    <col min="9474" max="9474" width="21" customWidth="1"/>
    <col min="9475" max="9475" width="20.7109375" customWidth="1"/>
    <col min="9476" max="9476" width="3.5703125" customWidth="1"/>
    <col min="9477" max="9477" width="3.7109375" customWidth="1"/>
    <col min="9478" max="9478" width="4.140625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4.28515625" customWidth="1"/>
    <col min="9485" max="9485" width="3.85546875" bestFit="1" customWidth="1"/>
    <col min="9486" max="9486" width="4" bestFit="1" customWidth="1"/>
    <col min="9487" max="9487" width="4.28515625" customWidth="1"/>
    <col min="9488" max="9488" width="10" customWidth="1"/>
    <col min="9489" max="9489" width="9.85546875" customWidth="1"/>
    <col min="9490" max="9490" width="12.140625" customWidth="1"/>
    <col min="9491" max="9491" width="11.7109375" customWidth="1"/>
    <col min="9729" max="9729" width="33.5703125" customWidth="1"/>
    <col min="9730" max="9730" width="21" customWidth="1"/>
    <col min="9731" max="9731" width="20.7109375" customWidth="1"/>
    <col min="9732" max="9732" width="3.5703125" customWidth="1"/>
    <col min="9733" max="9733" width="3.7109375" customWidth="1"/>
    <col min="9734" max="9734" width="4.140625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4.28515625" customWidth="1"/>
    <col min="9741" max="9741" width="3.85546875" bestFit="1" customWidth="1"/>
    <col min="9742" max="9742" width="4" bestFit="1" customWidth="1"/>
    <col min="9743" max="9743" width="4.28515625" customWidth="1"/>
    <col min="9744" max="9744" width="10" customWidth="1"/>
    <col min="9745" max="9745" width="9.85546875" customWidth="1"/>
    <col min="9746" max="9746" width="12.140625" customWidth="1"/>
    <col min="9747" max="9747" width="11.7109375" customWidth="1"/>
    <col min="9985" max="9985" width="33.5703125" customWidth="1"/>
    <col min="9986" max="9986" width="21" customWidth="1"/>
    <col min="9987" max="9987" width="20.7109375" customWidth="1"/>
    <col min="9988" max="9988" width="3.5703125" customWidth="1"/>
    <col min="9989" max="9989" width="3.7109375" customWidth="1"/>
    <col min="9990" max="9990" width="4.140625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4.28515625" customWidth="1"/>
    <col min="9997" max="9997" width="3.85546875" bestFit="1" customWidth="1"/>
    <col min="9998" max="9998" width="4" bestFit="1" customWidth="1"/>
    <col min="9999" max="9999" width="4.28515625" customWidth="1"/>
    <col min="10000" max="10000" width="10" customWidth="1"/>
    <col min="10001" max="10001" width="9.85546875" customWidth="1"/>
    <col min="10002" max="10002" width="12.140625" customWidth="1"/>
    <col min="10003" max="10003" width="11.7109375" customWidth="1"/>
    <col min="10241" max="10241" width="33.5703125" customWidth="1"/>
    <col min="10242" max="10242" width="21" customWidth="1"/>
    <col min="10243" max="10243" width="20.7109375" customWidth="1"/>
    <col min="10244" max="10244" width="3.5703125" customWidth="1"/>
    <col min="10245" max="10245" width="3.7109375" customWidth="1"/>
    <col min="10246" max="10246" width="4.140625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4.28515625" customWidth="1"/>
    <col min="10253" max="10253" width="3.85546875" bestFit="1" customWidth="1"/>
    <col min="10254" max="10254" width="4" bestFit="1" customWidth="1"/>
    <col min="10255" max="10255" width="4.28515625" customWidth="1"/>
    <col min="10256" max="10256" width="10" customWidth="1"/>
    <col min="10257" max="10257" width="9.85546875" customWidth="1"/>
    <col min="10258" max="10258" width="12.140625" customWidth="1"/>
    <col min="10259" max="10259" width="11.7109375" customWidth="1"/>
    <col min="10497" max="10497" width="33.5703125" customWidth="1"/>
    <col min="10498" max="10498" width="21" customWidth="1"/>
    <col min="10499" max="10499" width="20.7109375" customWidth="1"/>
    <col min="10500" max="10500" width="3.5703125" customWidth="1"/>
    <col min="10501" max="10501" width="3.7109375" customWidth="1"/>
    <col min="10502" max="10502" width="4.140625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4.28515625" customWidth="1"/>
    <col min="10509" max="10509" width="3.85546875" bestFit="1" customWidth="1"/>
    <col min="10510" max="10510" width="4" bestFit="1" customWidth="1"/>
    <col min="10511" max="10511" width="4.28515625" customWidth="1"/>
    <col min="10512" max="10512" width="10" customWidth="1"/>
    <col min="10513" max="10513" width="9.85546875" customWidth="1"/>
    <col min="10514" max="10514" width="12.140625" customWidth="1"/>
    <col min="10515" max="10515" width="11.7109375" customWidth="1"/>
    <col min="10753" max="10753" width="33.5703125" customWidth="1"/>
    <col min="10754" max="10754" width="21" customWidth="1"/>
    <col min="10755" max="10755" width="20.7109375" customWidth="1"/>
    <col min="10756" max="10756" width="3.5703125" customWidth="1"/>
    <col min="10757" max="10757" width="3.7109375" customWidth="1"/>
    <col min="10758" max="10758" width="4.140625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4.28515625" customWidth="1"/>
    <col min="10765" max="10765" width="3.85546875" bestFit="1" customWidth="1"/>
    <col min="10766" max="10766" width="4" bestFit="1" customWidth="1"/>
    <col min="10767" max="10767" width="4.28515625" customWidth="1"/>
    <col min="10768" max="10768" width="10" customWidth="1"/>
    <col min="10769" max="10769" width="9.85546875" customWidth="1"/>
    <col min="10770" max="10770" width="12.140625" customWidth="1"/>
    <col min="10771" max="10771" width="11.7109375" customWidth="1"/>
    <col min="11009" max="11009" width="33.5703125" customWidth="1"/>
    <col min="11010" max="11010" width="21" customWidth="1"/>
    <col min="11011" max="11011" width="20.7109375" customWidth="1"/>
    <col min="11012" max="11012" width="3.5703125" customWidth="1"/>
    <col min="11013" max="11013" width="3.7109375" customWidth="1"/>
    <col min="11014" max="11014" width="4.140625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4.28515625" customWidth="1"/>
    <col min="11021" max="11021" width="3.85546875" bestFit="1" customWidth="1"/>
    <col min="11022" max="11022" width="4" bestFit="1" customWidth="1"/>
    <col min="11023" max="11023" width="4.28515625" customWidth="1"/>
    <col min="11024" max="11024" width="10" customWidth="1"/>
    <col min="11025" max="11025" width="9.85546875" customWidth="1"/>
    <col min="11026" max="11026" width="12.140625" customWidth="1"/>
    <col min="11027" max="11027" width="11.7109375" customWidth="1"/>
    <col min="11265" max="11265" width="33.5703125" customWidth="1"/>
    <col min="11266" max="11266" width="21" customWidth="1"/>
    <col min="11267" max="11267" width="20.7109375" customWidth="1"/>
    <col min="11268" max="11268" width="3.5703125" customWidth="1"/>
    <col min="11269" max="11269" width="3.7109375" customWidth="1"/>
    <col min="11270" max="11270" width="4.140625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4.28515625" customWidth="1"/>
    <col min="11277" max="11277" width="3.85546875" bestFit="1" customWidth="1"/>
    <col min="11278" max="11278" width="4" bestFit="1" customWidth="1"/>
    <col min="11279" max="11279" width="4.28515625" customWidth="1"/>
    <col min="11280" max="11280" width="10" customWidth="1"/>
    <col min="11281" max="11281" width="9.85546875" customWidth="1"/>
    <col min="11282" max="11282" width="12.140625" customWidth="1"/>
    <col min="11283" max="11283" width="11.7109375" customWidth="1"/>
    <col min="11521" max="11521" width="33.5703125" customWidth="1"/>
    <col min="11522" max="11522" width="21" customWidth="1"/>
    <col min="11523" max="11523" width="20.7109375" customWidth="1"/>
    <col min="11524" max="11524" width="3.5703125" customWidth="1"/>
    <col min="11525" max="11525" width="3.7109375" customWidth="1"/>
    <col min="11526" max="11526" width="4.140625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4.28515625" customWidth="1"/>
    <col min="11533" max="11533" width="3.85546875" bestFit="1" customWidth="1"/>
    <col min="11534" max="11534" width="4" bestFit="1" customWidth="1"/>
    <col min="11535" max="11535" width="4.28515625" customWidth="1"/>
    <col min="11536" max="11536" width="10" customWidth="1"/>
    <col min="11537" max="11537" width="9.85546875" customWidth="1"/>
    <col min="11538" max="11538" width="12.140625" customWidth="1"/>
    <col min="11539" max="11539" width="11.7109375" customWidth="1"/>
    <col min="11777" max="11777" width="33.5703125" customWidth="1"/>
    <col min="11778" max="11778" width="21" customWidth="1"/>
    <col min="11779" max="11779" width="20.7109375" customWidth="1"/>
    <col min="11780" max="11780" width="3.5703125" customWidth="1"/>
    <col min="11781" max="11781" width="3.7109375" customWidth="1"/>
    <col min="11782" max="11782" width="4.140625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4.28515625" customWidth="1"/>
    <col min="11789" max="11789" width="3.85546875" bestFit="1" customWidth="1"/>
    <col min="11790" max="11790" width="4" bestFit="1" customWidth="1"/>
    <col min="11791" max="11791" width="4.28515625" customWidth="1"/>
    <col min="11792" max="11792" width="10" customWidth="1"/>
    <col min="11793" max="11793" width="9.85546875" customWidth="1"/>
    <col min="11794" max="11794" width="12.140625" customWidth="1"/>
    <col min="11795" max="11795" width="11.7109375" customWidth="1"/>
    <col min="12033" max="12033" width="33.5703125" customWidth="1"/>
    <col min="12034" max="12034" width="21" customWidth="1"/>
    <col min="12035" max="12035" width="20.7109375" customWidth="1"/>
    <col min="12036" max="12036" width="3.5703125" customWidth="1"/>
    <col min="12037" max="12037" width="3.7109375" customWidth="1"/>
    <col min="12038" max="12038" width="4.140625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4.28515625" customWidth="1"/>
    <col min="12045" max="12045" width="3.85546875" bestFit="1" customWidth="1"/>
    <col min="12046" max="12046" width="4" bestFit="1" customWidth="1"/>
    <col min="12047" max="12047" width="4.28515625" customWidth="1"/>
    <col min="12048" max="12048" width="10" customWidth="1"/>
    <col min="12049" max="12049" width="9.85546875" customWidth="1"/>
    <col min="12050" max="12050" width="12.140625" customWidth="1"/>
    <col min="12051" max="12051" width="11.7109375" customWidth="1"/>
    <col min="12289" max="12289" width="33.5703125" customWidth="1"/>
    <col min="12290" max="12290" width="21" customWidth="1"/>
    <col min="12291" max="12291" width="20.7109375" customWidth="1"/>
    <col min="12292" max="12292" width="3.5703125" customWidth="1"/>
    <col min="12293" max="12293" width="3.7109375" customWidth="1"/>
    <col min="12294" max="12294" width="4.140625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4.28515625" customWidth="1"/>
    <col min="12301" max="12301" width="3.85546875" bestFit="1" customWidth="1"/>
    <col min="12302" max="12302" width="4" bestFit="1" customWidth="1"/>
    <col min="12303" max="12303" width="4.28515625" customWidth="1"/>
    <col min="12304" max="12304" width="10" customWidth="1"/>
    <col min="12305" max="12305" width="9.85546875" customWidth="1"/>
    <col min="12306" max="12306" width="12.140625" customWidth="1"/>
    <col min="12307" max="12307" width="11.7109375" customWidth="1"/>
    <col min="12545" max="12545" width="33.5703125" customWidth="1"/>
    <col min="12546" max="12546" width="21" customWidth="1"/>
    <col min="12547" max="12547" width="20.7109375" customWidth="1"/>
    <col min="12548" max="12548" width="3.5703125" customWidth="1"/>
    <col min="12549" max="12549" width="3.7109375" customWidth="1"/>
    <col min="12550" max="12550" width="4.140625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4.28515625" customWidth="1"/>
    <col min="12557" max="12557" width="3.85546875" bestFit="1" customWidth="1"/>
    <col min="12558" max="12558" width="4" bestFit="1" customWidth="1"/>
    <col min="12559" max="12559" width="4.28515625" customWidth="1"/>
    <col min="12560" max="12560" width="10" customWidth="1"/>
    <col min="12561" max="12561" width="9.85546875" customWidth="1"/>
    <col min="12562" max="12562" width="12.140625" customWidth="1"/>
    <col min="12563" max="12563" width="11.7109375" customWidth="1"/>
    <col min="12801" max="12801" width="33.5703125" customWidth="1"/>
    <col min="12802" max="12802" width="21" customWidth="1"/>
    <col min="12803" max="12803" width="20.7109375" customWidth="1"/>
    <col min="12804" max="12804" width="3.5703125" customWidth="1"/>
    <col min="12805" max="12805" width="3.7109375" customWidth="1"/>
    <col min="12806" max="12806" width="4.140625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4.28515625" customWidth="1"/>
    <col min="12813" max="12813" width="3.85546875" bestFit="1" customWidth="1"/>
    <col min="12814" max="12814" width="4" bestFit="1" customWidth="1"/>
    <col min="12815" max="12815" width="4.28515625" customWidth="1"/>
    <col min="12816" max="12816" width="10" customWidth="1"/>
    <col min="12817" max="12817" width="9.85546875" customWidth="1"/>
    <col min="12818" max="12818" width="12.140625" customWidth="1"/>
    <col min="12819" max="12819" width="11.7109375" customWidth="1"/>
    <col min="13057" max="13057" width="33.5703125" customWidth="1"/>
    <col min="13058" max="13058" width="21" customWidth="1"/>
    <col min="13059" max="13059" width="20.7109375" customWidth="1"/>
    <col min="13060" max="13060" width="3.5703125" customWidth="1"/>
    <col min="13061" max="13061" width="3.7109375" customWidth="1"/>
    <col min="13062" max="13062" width="4.140625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4.28515625" customWidth="1"/>
    <col min="13069" max="13069" width="3.85546875" bestFit="1" customWidth="1"/>
    <col min="13070" max="13070" width="4" bestFit="1" customWidth="1"/>
    <col min="13071" max="13071" width="4.28515625" customWidth="1"/>
    <col min="13072" max="13072" width="10" customWidth="1"/>
    <col min="13073" max="13073" width="9.85546875" customWidth="1"/>
    <col min="13074" max="13074" width="12.140625" customWidth="1"/>
    <col min="13075" max="13075" width="11.7109375" customWidth="1"/>
    <col min="13313" max="13313" width="33.5703125" customWidth="1"/>
    <col min="13314" max="13314" width="21" customWidth="1"/>
    <col min="13315" max="13315" width="20.7109375" customWidth="1"/>
    <col min="13316" max="13316" width="3.5703125" customWidth="1"/>
    <col min="13317" max="13317" width="3.7109375" customWidth="1"/>
    <col min="13318" max="13318" width="4.140625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4.28515625" customWidth="1"/>
    <col min="13325" max="13325" width="3.85546875" bestFit="1" customWidth="1"/>
    <col min="13326" max="13326" width="4" bestFit="1" customWidth="1"/>
    <col min="13327" max="13327" width="4.28515625" customWidth="1"/>
    <col min="13328" max="13328" width="10" customWidth="1"/>
    <col min="13329" max="13329" width="9.85546875" customWidth="1"/>
    <col min="13330" max="13330" width="12.140625" customWidth="1"/>
    <col min="13331" max="13331" width="11.7109375" customWidth="1"/>
    <col min="13569" max="13569" width="33.5703125" customWidth="1"/>
    <col min="13570" max="13570" width="21" customWidth="1"/>
    <col min="13571" max="13571" width="20.7109375" customWidth="1"/>
    <col min="13572" max="13572" width="3.5703125" customWidth="1"/>
    <col min="13573" max="13573" width="3.7109375" customWidth="1"/>
    <col min="13574" max="13574" width="4.140625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4.28515625" customWidth="1"/>
    <col min="13581" max="13581" width="3.85546875" bestFit="1" customWidth="1"/>
    <col min="13582" max="13582" width="4" bestFit="1" customWidth="1"/>
    <col min="13583" max="13583" width="4.28515625" customWidth="1"/>
    <col min="13584" max="13584" width="10" customWidth="1"/>
    <col min="13585" max="13585" width="9.85546875" customWidth="1"/>
    <col min="13586" max="13586" width="12.140625" customWidth="1"/>
    <col min="13587" max="13587" width="11.7109375" customWidth="1"/>
    <col min="13825" max="13825" width="33.5703125" customWidth="1"/>
    <col min="13826" max="13826" width="21" customWidth="1"/>
    <col min="13827" max="13827" width="20.7109375" customWidth="1"/>
    <col min="13828" max="13828" width="3.5703125" customWidth="1"/>
    <col min="13829" max="13829" width="3.7109375" customWidth="1"/>
    <col min="13830" max="13830" width="4.140625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4.28515625" customWidth="1"/>
    <col min="13837" max="13837" width="3.85546875" bestFit="1" customWidth="1"/>
    <col min="13838" max="13838" width="4" bestFit="1" customWidth="1"/>
    <col min="13839" max="13839" width="4.28515625" customWidth="1"/>
    <col min="13840" max="13840" width="10" customWidth="1"/>
    <col min="13841" max="13841" width="9.85546875" customWidth="1"/>
    <col min="13842" max="13842" width="12.140625" customWidth="1"/>
    <col min="13843" max="13843" width="11.7109375" customWidth="1"/>
    <col min="14081" max="14081" width="33.5703125" customWidth="1"/>
    <col min="14082" max="14082" width="21" customWidth="1"/>
    <col min="14083" max="14083" width="20.7109375" customWidth="1"/>
    <col min="14084" max="14084" width="3.5703125" customWidth="1"/>
    <col min="14085" max="14085" width="3.7109375" customWidth="1"/>
    <col min="14086" max="14086" width="4.140625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4.28515625" customWidth="1"/>
    <col min="14093" max="14093" width="3.85546875" bestFit="1" customWidth="1"/>
    <col min="14094" max="14094" width="4" bestFit="1" customWidth="1"/>
    <col min="14095" max="14095" width="4.28515625" customWidth="1"/>
    <col min="14096" max="14096" width="10" customWidth="1"/>
    <col min="14097" max="14097" width="9.85546875" customWidth="1"/>
    <col min="14098" max="14098" width="12.140625" customWidth="1"/>
    <col min="14099" max="14099" width="11.7109375" customWidth="1"/>
    <col min="14337" max="14337" width="33.5703125" customWidth="1"/>
    <col min="14338" max="14338" width="21" customWidth="1"/>
    <col min="14339" max="14339" width="20.7109375" customWidth="1"/>
    <col min="14340" max="14340" width="3.5703125" customWidth="1"/>
    <col min="14341" max="14341" width="3.7109375" customWidth="1"/>
    <col min="14342" max="14342" width="4.140625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4.28515625" customWidth="1"/>
    <col min="14349" max="14349" width="3.85546875" bestFit="1" customWidth="1"/>
    <col min="14350" max="14350" width="4" bestFit="1" customWidth="1"/>
    <col min="14351" max="14351" width="4.28515625" customWidth="1"/>
    <col min="14352" max="14352" width="10" customWidth="1"/>
    <col min="14353" max="14353" width="9.85546875" customWidth="1"/>
    <col min="14354" max="14354" width="12.140625" customWidth="1"/>
    <col min="14355" max="14355" width="11.7109375" customWidth="1"/>
    <col min="14593" max="14593" width="33.5703125" customWidth="1"/>
    <col min="14594" max="14594" width="21" customWidth="1"/>
    <col min="14595" max="14595" width="20.7109375" customWidth="1"/>
    <col min="14596" max="14596" width="3.5703125" customWidth="1"/>
    <col min="14597" max="14597" width="3.7109375" customWidth="1"/>
    <col min="14598" max="14598" width="4.140625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4.28515625" customWidth="1"/>
    <col min="14605" max="14605" width="3.85546875" bestFit="1" customWidth="1"/>
    <col min="14606" max="14606" width="4" bestFit="1" customWidth="1"/>
    <col min="14607" max="14607" width="4.28515625" customWidth="1"/>
    <col min="14608" max="14608" width="10" customWidth="1"/>
    <col min="14609" max="14609" width="9.85546875" customWidth="1"/>
    <col min="14610" max="14610" width="12.140625" customWidth="1"/>
    <col min="14611" max="14611" width="11.7109375" customWidth="1"/>
    <col min="14849" max="14849" width="33.5703125" customWidth="1"/>
    <col min="14850" max="14850" width="21" customWidth="1"/>
    <col min="14851" max="14851" width="20.7109375" customWidth="1"/>
    <col min="14852" max="14852" width="3.5703125" customWidth="1"/>
    <col min="14853" max="14853" width="3.7109375" customWidth="1"/>
    <col min="14854" max="14854" width="4.140625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4.28515625" customWidth="1"/>
    <col min="14861" max="14861" width="3.85546875" bestFit="1" customWidth="1"/>
    <col min="14862" max="14862" width="4" bestFit="1" customWidth="1"/>
    <col min="14863" max="14863" width="4.28515625" customWidth="1"/>
    <col min="14864" max="14864" width="10" customWidth="1"/>
    <col min="14865" max="14865" width="9.85546875" customWidth="1"/>
    <col min="14866" max="14866" width="12.140625" customWidth="1"/>
    <col min="14867" max="14867" width="11.7109375" customWidth="1"/>
    <col min="15105" max="15105" width="33.5703125" customWidth="1"/>
    <col min="15106" max="15106" width="21" customWidth="1"/>
    <col min="15107" max="15107" width="20.7109375" customWidth="1"/>
    <col min="15108" max="15108" width="3.5703125" customWidth="1"/>
    <col min="15109" max="15109" width="3.7109375" customWidth="1"/>
    <col min="15110" max="15110" width="4.140625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4.28515625" customWidth="1"/>
    <col min="15117" max="15117" width="3.85546875" bestFit="1" customWidth="1"/>
    <col min="15118" max="15118" width="4" bestFit="1" customWidth="1"/>
    <col min="15119" max="15119" width="4.28515625" customWidth="1"/>
    <col min="15120" max="15120" width="10" customWidth="1"/>
    <col min="15121" max="15121" width="9.85546875" customWidth="1"/>
    <col min="15122" max="15122" width="12.140625" customWidth="1"/>
    <col min="15123" max="15123" width="11.7109375" customWidth="1"/>
    <col min="15361" max="15361" width="33.5703125" customWidth="1"/>
    <col min="15362" max="15362" width="21" customWidth="1"/>
    <col min="15363" max="15363" width="20.7109375" customWidth="1"/>
    <col min="15364" max="15364" width="3.5703125" customWidth="1"/>
    <col min="15365" max="15365" width="3.7109375" customWidth="1"/>
    <col min="15366" max="15366" width="4.140625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4.28515625" customWidth="1"/>
    <col min="15373" max="15373" width="3.85546875" bestFit="1" customWidth="1"/>
    <col min="15374" max="15374" width="4" bestFit="1" customWidth="1"/>
    <col min="15375" max="15375" width="4.28515625" customWidth="1"/>
    <col min="15376" max="15376" width="10" customWidth="1"/>
    <col min="15377" max="15377" width="9.85546875" customWidth="1"/>
    <col min="15378" max="15378" width="12.140625" customWidth="1"/>
    <col min="15379" max="15379" width="11.7109375" customWidth="1"/>
    <col min="15617" max="15617" width="33.5703125" customWidth="1"/>
    <col min="15618" max="15618" width="21" customWidth="1"/>
    <col min="15619" max="15619" width="20.7109375" customWidth="1"/>
    <col min="15620" max="15620" width="3.5703125" customWidth="1"/>
    <col min="15621" max="15621" width="3.7109375" customWidth="1"/>
    <col min="15622" max="15622" width="4.140625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4.28515625" customWidth="1"/>
    <col min="15629" max="15629" width="3.85546875" bestFit="1" customWidth="1"/>
    <col min="15630" max="15630" width="4" bestFit="1" customWidth="1"/>
    <col min="15631" max="15631" width="4.28515625" customWidth="1"/>
    <col min="15632" max="15632" width="10" customWidth="1"/>
    <col min="15633" max="15633" width="9.85546875" customWidth="1"/>
    <col min="15634" max="15634" width="12.140625" customWidth="1"/>
    <col min="15635" max="15635" width="11.7109375" customWidth="1"/>
    <col min="15873" max="15873" width="33.5703125" customWidth="1"/>
    <col min="15874" max="15874" width="21" customWidth="1"/>
    <col min="15875" max="15875" width="20.7109375" customWidth="1"/>
    <col min="15876" max="15876" width="3.5703125" customWidth="1"/>
    <col min="15877" max="15877" width="3.7109375" customWidth="1"/>
    <col min="15878" max="15878" width="4.140625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4.28515625" customWidth="1"/>
    <col min="15885" max="15885" width="3.85546875" bestFit="1" customWidth="1"/>
    <col min="15886" max="15886" width="4" bestFit="1" customWidth="1"/>
    <col min="15887" max="15887" width="4.28515625" customWidth="1"/>
    <col min="15888" max="15888" width="10" customWidth="1"/>
    <col min="15889" max="15889" width="9.85546875" customWidth="1"/>
    <col min="15890" max="15890" width="12.140625" customWidth="1"/>
    <col min="15891" max="15891" width="11.7109375" customWidth="1"/>
    <col min="16129" max="16129" width="33.5703125" customWidth="1"/>
    <col min="16130" max="16130" width="21" customWidth="1"/>
    <col min="16131" max="16131" width="20.7109375" customWidth="1"/>
    <col min="16132" max="16132" width="3.5703125" customWidth="1"/>
    <col min="16133" max="16133" width="3.7109375" customWidth="1"/>
    <col min="16134" max="16134" width="4.140625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4.28515625" customWidth="1"/>
    <col min="16141" max="16141" width="3.85546875" bestFit="1" customWidth="1"/>
    <col min="16142" max="16142" width="4" bestFit="1" customWidth="1"/>
    <col min="16143" max="16143" width="4.28515625" customWidth="1"/>
    <col min="16144" max="16144" width="10" customWidth="1"/>
    <col min="16145" max="16145" width="9.85546875" customWidth="1"/>
    <col min="16146" max="16146" width="12.140625" customWidth="1"/>
    <col min="16147" max="16147" width="11.7109375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1" x14ac:dyDescent="0.35">
      <c r="A4" s="1309" t="s">
        <v>85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</row>
    <row r="5" spans="1:19" ht="21" x14ac:dyDescent="0.25">
      <c r="A5" s="19" t="s">
        <v>1329</v>
      </c>
      <c r="B5" s="24"/>
      <c r="C5" s="24"/>
    </row>
    <row r="6" spans="1:19" ht="21" x14ac:dyDescent="0.35">
      <c r="A6" s="22" t="s">
        <v>87</v>
      </c>
      <c r="B6" s="24"/>
      <c r="C6" s="24"/>
    </row>
    <row r="7" spans="1:19" s="24" customFormat="1" ht="21" x14ac:dyDescent="0.35">
      <c r="A7" s="22" t="s">
        <v>88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457"/>
      <c r="Q7" s="23"/>
      <c r="R7" s="23"/>
      <c r="S7" s="239"/>
    </row>
    <row r="8" spans="1:19" ht="12.75" customHeight="1" x14ac:dyDescent="0.35">
      <c r="A8" s="672"/>
      <c r="B8" s="453"/>
      <c r="C8" s="453"/>
      <c r="P8" s="673"/>
      <c r="S8" s="242"/>
    </row>
    <row r="9" spans="1:19" ht="15" customHeight="1" x14ac:dyDescent="0.25">
      <c r="A9" s="1406" t="s">
        <v>4</v>
      </c>
      <c r="B9" s="1406" t="s">
        <v>881</v>
      </c>
      <c r="C9" s="1406" t="s">
        <v>6</v>
      </c>
      <c r="D9" s="1408" t="s">
        <v>7</v>
      </c>
      <c r="E9" s="1408"/>
      <c r="F9" s="1408"/>
      <c r="G9" s="1408" t="s">
        <v>8</v>
      </c>
      <c r="H9" s="1408"/>
      <c r="I9" s="1408"/>
      <c r="J9" s="1408" t="s">
        <v>9</v>
      </c>
      <c r="K9" s="1408"/>
      <c r="L9" s="1408"/>
      <c r="M9" s="1408" t="s">
        <v>10</v>
      </c>
      <c r="N9" s="1408"/>
      <c r="O9" s="1408"/>
      <c r="P9" s="1406" t="s">
        <v>11</v>
      </c>
      <c r="Q9" s="1406"/>
      <c r="R9" s="1406"/>
      <c r="S9" s="1407" t="s">
        <v>12</v>
      </c>
    </row>
    <row r="10" spans="1:19" x14ac:dyDescent="0.25">
      <c r="A10" s="1406"/>
      <c r="B10" s="1406"/>
      <c r="C10" s="1406"/>
      <c r="D10" s="243" t="s">
        <v>13</v>
      </c>
      <c r="E10" s="243" t="s">
        <v>14</v>
      </c>
      <c r="F10" s="243" t="s">
        <v>15</v>
      </c>
      <c r="G10" s="243" t="s">
        <v>16</v>
      </c>
      <c r="H10" s="243" t="s">
        <v>17</v>
      </c>
      <c r="I10" s="243" t="s">
        <v>18</v>
      </c>
      <c r="J10" s="243" t="s">
        <v>19</v>
      </c>
      <c r="K10" s="243" t="s">
        <v>20</v>
      </c>
      <c r="L10" s="243" t="s">
        <v>21</v>
      </c>
      <c r="M10" s="243" t="s">
        <v>22</v>
      </c>
      <c r="N10" s="243" t="s">
        <v>23</v>
      </c>
      <c r="O10" s="243" t="s">
        <v>24</v>
      </c>
      <c r="P10" s="620" t="s">
        <v>25</v>
      </c>
      <c r="Q10" s="243" t="s">
        <v>26</v>
      </c>
      <c r="R10" s="243" t="s">
        <v>27</v>
      </c>
      <c r="S10" s="1407"/>
    </row>
    <row r="11" spans="1:19" s="118" customFormat="1" ht="78.75" x14ac:dyDescent="0.25">
      <c r="A11" s="279" t="s">
        <v>1330</v>
      </c>
      <c r="B11" s="186" t="s">
        <v>1331</v>
      </c>
      <c r="C11" s="88" t="s">
        <v>1332</v>
      </c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675">
        <f>P12+P14+P16+P23</f>
        <v>700000.00000000012</v>
      </c>
      <c r="Q11" s="676"/>
      <c r="R11" s="676"/>
      <c r="S11" s="677"/>
    </row>
    <row r="12" spans="1:19" s="118" customFormat="1" ht="31.5" x14ac:dyDescent="0.25">
      <c r="A12" s="166" t="s">
        <v>1333</v>
      </c>
      <c r="B12" s="146" t="s">
        <v>1334</v>
      </c>
      <c r="C12" s="146" t="s">
        <v>1335</v>
      </c>
      <c r="D12" s="678"/>
      <c r="E12" s="678"/>
      <c r="F12" s="678"/>
      <c r="G12" s="261"/>
      <c r="H12" s="261"/>
      <c r="I12" s="121"/>
      <c r="J12" s="121"/>
      <c r="K12" s="121"/>
      <c r="L12" s="121"/>
      <c r="M12" s="121"/>
      <c r="N12" s="121"/>
      <c r="O12" s="121"/>
      <c r="P12" s="679">
        <f>'[7]Presupuesto 2018'!E19</f>
        <v>0</v>
      </c>
      <c r="Q12" s="680"/>
      <c r="R12" s="681"/>
      <c r="S12" s="682" t="s">
        <v>1336</v>
      </c>
    </row>
    <row r="13" spans="1:19" s="118" customFormat="1" ht="47.25" x14ac:dyDescent="0.25">
      <c r="A13" s="166" t="s">
        <v>1337</v>
      </c>
      <c r="B13" s="146" t="s">
        <v>1338</v>
      </c>
      <c r="C13" s="146" t="s">
        <v>1339</v>
      </c>
      <c r="D13" s="678"/>
      <c r="E13" s="678"/>
      <c r="F13" s="678"/>
      <c r="G13" s="261"/>
      <c r="H13" s="261"/>
      <c r="I13" s="121"/>
      <c r="J13" s="121"/>
      <c r="K13" s="121"/>
      <c r="L13" s="121"/>
      <c r="M13" s="121"/>
      <c r="N13" s="121"/>
      <c r="O13" s="121"/>
      <c r="P13" s="679"/>
      <c r="Q13" s="680"/>
      <c r="R13" s="681"/>
      <c r="S13" s="682"/>
    </row>
    <row r="14" spans="1:19" s="118" customFormat="1" ht="47.25" x14ac:dyDescent="0.25">
      <c r="A14" s="160" t="s">
        <v>1340</v>
      </c>
      <c r="B14" s="146" t="s">
        <v>1341</v>
      </c>
      <c r="C14" s="146" t="s">
        <v>1342</v>
      </c>
      <c r="D14" s="678"/>
      <c r="E14" s="678"/>
      <c r="F14" s="678"/>
      <c r="G14" s="261"/>
      <c r="H14" s="261"/>
      <c r="I14" s="121"/>
      <c r="J14" s="261"/>
      <c r="K14" s="261"/>
      <c r="L14" s="261"/>
      <c r="M14" s="261"/>
      <c r="N14" s="261"/>
      <c r="O14" s="261"/>
      <c r="P14" s="679">
        <f>'[7]Presupuesto 2018'!E29</f>
        <v>576300.00000000012</v>
      </c>
      <c r="Q14" s="680"/>
      <c r="R14" s="681"/>
      <c r="S14" s="682" t="s">
        <v>1343</v>
      </c>
    </row>
    <row r="15" spans="1:19" s="118" customFormat="1" ht="45" customHeight="1" x14ac:dyDescent="0.25">
      <c r="A15" s="160" t="s">
        <v>1344</v>
      </c>
      <c r="B15" s="146" t="s">
        <v>1345</v>
      </c>
      <c r="C15" s="146" t="s">
        <v>1346</v>
      </c>
      <c r="D15" s="678"/>
      <c r="E15" s="678"/>
      <c r="F15" s="678"/>
      <c r="G15" s="261"/>
      <c r="H15" s="261"/>
      <c r="I15" s="121"/>
      <c r="J15" s="261"/>
      <c r="K15" s="261"/>
      <c r="L15" s="261"/>
      <c r="M15" s="261"/>
      <c r="N15" s="261"/>
      <c r="O15" s="261"/>
      <c r="P15" s="679"/>
      <c r="Q15" s="680"/>
      <c r="R15" s="681"/>
      <c r="S15" s="682"/>
    </row>
    <row r="16" spans="1:19" s="118" customFormat="1" ht="47.25" x14ac:dyDescent="0.25">
      <c r="A16" s="166" t="s">
        <v>1347</v>
      </c>
      <c r="B16" s="146" t="s">
        <v>1348</v>
      </c>
      <c r="C16" s="146" t="s">
        <v>1349</v>
      </c>
      <c r="D16" s="121"/>
      <c r="E16" s="261"/>
      <c r="F16" s="121"/>
      <c r="G16" s="261"/>
      <c r="H16" s="261"/>
      <c r="I16" s="121"/>
      <c r="J16" s="261"/>
      <c r="K16" s="261"/>
      <c r="L16" s="121"/>
      <c r="M16" s="261"/>
      <c r="N16" s="261"/>
      <c r="O16" s="121"/>
      <c r="P16" s="679">
        <f>'[7]Presupuesto 2018'!E39</f>
        <v>88700</v>
      </c>
      <c r="Q16" s="680"/>
      <c r="R16" s="681"/>
      <c r="S16" s="682" t="s">
        <v>1350</v>
      </c>
    </row>
    <row r="17" spans="1:19" s="118" customFormat="1" ht="31.5" x14ac:dyDescent="0.25">
      <c r="A17" s="160" t="s">
        <v>1351</v>
      </c>
      <c r="B17" s="146" t="s">
        <v>257</v>
      </c>
      <c r="C17" s="146" t="s">
        <v>1349</v>
      </c>
      <c r="D17" s="121"/>
      <c r="E17" s="678"/>
      <c r="F17" s="121"/>
      <c r="G17" s="261"/>
      <c r="H17" s="261"/>
      <c r="I17" s="678"/>
      <c r="J17" s="261"/>
      <c r="K17" s="261"/>
      <c r="L17" s="121"/>
      <c r="M17" s="261"/>
      <c r="N17" s="261"/>
      <c r="O17" s="121"/>
      <c r="P17" s="683"/>
      <c r="Q17" s="680"/>
      <c r="R17" s="681"/>
      <c r="S17" s="682" t="s">
        <v>1350</v>
      </c>
    </row>
    <row r="18" spans="1:19" s="118" customFormat="1" ht="31.5" x14ac:dyDescent="0.25">
      <c r="A18" s="160" t="s">
        <v>1352</v>
      </c>
      <c r="B18" s="146" t="s">
        <v>257</v>
      </c>
      <c r="C18" s="146" t="s">
        <v>1349</v>
      </c>
      <c r="D18" s="678"/>
      <c r="E18" s="678"/>
      <c r="F18" s="121"/>
      <c r="G18" s="678"/>
      <c r="H18" s="261"/>
      <c r="I18" s="121"/>
      <c r="J18" s="261"/>
      <c r="K18" s="261"/>
      <c r="L18" s="121"/>
      <c r="M18" s="678"/>
      <c r="N18" s="261"/>
      <c r="O18" s="121"/>
      <c r="P18" s="683"/>
      <c r="Q18" s="680"/>
      <c r="R18" s="681"/>
      <c r="S18" s="682" t="s">
        <v>1350</v>
      </c>
    </row>
    <row r="19" spans="1:19" s="118" customFormat="1" ht="33.75" x14ac:dyDescent="0.25">
      <c r="A19" s="160" t="s">
        <v>1353</v>
      </c>
      <c r="B19" s="146" t="s">
        <v>257</v>
      </c>
      <c r="C19" s="146" t="s">
        <v>1349</v>
      </c>
      <c r="D19" s="121"/>
      <c r="E19" s="261"/>
      <c r="F19" s="121"/>
      <c r="G19" s="261"/>
      <c r="H19" s="678"/>
      <c r="I19" s="121"/>
      <c r="J19" s="261"/>
      <c r="K19" s="261"/>
      <c r="L19" s="121"/>
      <c r="M19" s="261"/>
      <c r="N19" s="261"/>
      <c r="O19" s="121"/>
      <c r="P19" s="683"/>
      <c r="Q19" s="680"/>
      <c r="R19" s="681"/>
      <c r="S19" s="682" t="s">
        <v>1354</v>
      </c>
    </row>
    <row r="20" spans="1:19" s="118" customFormat="1" ht="55.5" customHeight="1" x14ac:dyDescent="0.25">
      <c r="A20" s="160" t="s">
        <v>1355</v>
      </c>
      <c r="B20" s="146" t="s">
        <v>257</v>
      </c>
      <c r="C20" s="146" t="s">
        <v>1349</v>
      </c>
      <c r="D20" s="121"/>
      <c r="E20" s="261"/>
      <c r="F20" s="121"/>
      <c r="G20" s="261"/>
      <c r="H20" s="261"/>
      <c r="I20" s="121"/>
      <c r="J20" s="261"/>
      <c r="K20" s="678"/>
      <c r="L20" s="121"/>
      <c r="M20" s="261"/>
      <c r="N20" s="261"/>
      <c r="O20" s="121"/>
      <c r="P20" s="683"/>
      <c r="Q20" s="680"/>
      <c r="R20" s="681"/>
      <c r="S20" s="682" t="s">
        <v>1356</v>
      </c>
    </row>
    <row r="21" spans="1:19" s="118" customFormat="1" ht="31.5" x14ac:dyDescent="0.25">
      <c r="A21" s="160" t="s">
        <v>1357</v>
      </c>
      <c r="B21" s="146" t="s">
        <v>1358</v>
      </c>
      <c r="C21" s="146" t="s">
        <v>1359</v>
      </c>
      <c r="D21" s="678"/>
      <c r="E21" s="261"/>
      <c r="F21" s="684"/>
      <c r="G21" s="261"/>
      <c r="H21" s="261"/>
      <c r="I21" s="121"/>
      <c r="J21" s="261"/>
      <c r="K21" s="261"/>
      <c r="L21" s="261"/>
      <c r="M21" s="261"/>
      <c r="N21" s="261"/>
      <c r="O21" s="261"/>
      <c r="P21" s="679"/>
      <c r="Q21" s="680"/>
      <c r="R21" s="681"/>
      <c r="S21" s="682"/>
    </row>
    <row r="22" spans="1:19" ht="48.75" customHeight="1" x14ac:dyDescent="0.25">
      <c r="A22" s="166" t="s">
        <v>1360</v>
      </c>
      <c r="B22" s="146" t="s">
        <v>1361</v>
      </c>
      <c r="C22" s="146" t="s">
        <v>1362</v>
      </c>
      <c r="D22" s="121"/>
      <c r="E22" s="678"/>
      <c r="F22" s="121"/>
      <c r="G22" s="261"/>
      <c r="H22" s="261"/>
      <c r="I22" s="376"/>
      <c r="J22" s="261"/>
      <c r="K22" s="261"/>
      <c r="L22" s="121"/>
      <c r="M22" s="261"/>
      <c r="N22" s="261"/>
      <c r="O22" s="121"/>
      <c r="P22" s="679">
        <f>'[7]Presupuesto 2018'!E48</f>
        <v>0</v>
      </c>
      <c r="Q22" s="680"/>
      <c r="R22" s="681"/>
      <c r="S22" s="685" t="s">
        <v>1363</v>
      </c>
    </row>
    <row r="23" spans="1:19" ht="48" customHeight="1" x14ac:dyDescent="0.25">
      <c r="A23" s="166" t="s">
        <v>1364</v>
      </c>
      <c r="B23" s="146" t="s">
        <v>1361</v>
      </c>
      <c r="C23" s="146" t="s">
        <v>1362</v>
      </c>
      <c r="D23" s="121"/>
      <c r="E23" s="678"/>
      <c r="F23" s="121"/>
      <c r="G23" s="261"/>
      <c r="H23" s="261"/>
      <c r="I23" s="376"/>
      <c r="J23" s="261"/>
      <c r="K23" s="261"/>
      <c r="L23" s="121"/>
      <c r="M23" s="261"/>
      <c r="N23" s="261"/>
      <c r="O23" s="121"/>
      <c r="P23" s="679">
        <f>'[7]Presupuesto 2018'!E49</f>
        <v>35000</v>
      </c>
      <c r="Q23" s="680"/>
      <c r="R23" s="681"/>
      <c r="S23" s="685" t="s">
        <v>1363</v>
      </c>
    </row>
    <row r="24" spans="1:19" ht="45.75" customHeight="1" x14ac:dyDescent="0.25">
      <c r="A24" s="160" t="s">
        <v>1365</v>
      </c>
      <c r="B24" s="146" t="s">
        <v>1366</v>
      </c>
      <c r="C24" s="146" t="s">
        <v>1367</v>
      </c>
      <c r="D24" s="121"/>
      <c r="E24" s="678"/>
      <c r="F24" s="121"/>
      <c r="G24" s="261"/>
      <c r="H24" s="261"/>
      <c r="I24" s="376"/>
      <c r="J24" s="261"/>
      <c r="K24" s="261"/>
      <c r="L24" s="121"/>
      <c r="M24" s="261"/>
      <c r="N24" s="261"/>
      <c r="O24" s="121"/>
      <c r="P24" s="679"/>
      <c r="Q24" s="680"/>
      <c r="R24" s="681"/>
      <c r="S24" s="685"/>
    </row>
    <row r="25" spans="1:19" ht="45.75" customHeight="1" x14ac:dyDescent="0.25">
      <c r="A25" s="160" t="s">
        <v>1368</v>
      </c>
      <c r="B25" s="146" t="s">
        <v>1369</v>
      </c>
      <c r="C25" s="146" t="s">
        <v>1367</v>
      </c>
      <c r="D25" s="121"/>
      <c r="E25" s="678"/>
      <c r="F25" s="121"/>
      <c r="G25" s="261"/>
      <c r="H25" s="261"/>
      <c r="I25" s="376"/>
      <c r="J25" s="261"/>
      <c r="K25" s="261"/>
      <c r="L25" s="121"/>
      <c r="M25" s="261"/>
      <c r="N25" s="261"/>
      <c r="O25" s="121"/>
      <c r="P25" s="679"/>
      <c r="Q25" s="680"/>
      <c r="R25" s="681"/>
      <c r="S25" s="685"/>
    </row>
    <row r="26" spans="1:19" ht="45.75" customHeight="1" x14ac:dyDescent="0.25">
      <c r="A26" s="160" t="s">
        <v>1370</v>
      </c>
      <c r="B26" s="146" t="s">
        <v>1371</v>
      </c>
      <c r="C26" s="146" t="s">
        <v>1367</v>
      </c>
      <c r="D26" s="121"/>
      <c r="E26" s="678"/>
      <c r="F26" s="121"/>
      <c r="G26" s="261"/>
      <c r="H26" s="261"/>
      <c r="I26" s="376"/>
      <c r="J26" s="261"/>
      <c r="K26" s="261"/>
      <c r="L26" s="121"/>
      <c r="M26" s="261"/>
      <c r="N26" s="261"/>
      <c r="O26" s="121"/>
      <c r="P26" s="679"/>
      <c r="Q26" s="680"/>
      <c r="R26" s="681"/>
      <c r="S26" s="685"/>
    </row>
    <row r="27" spans="1:19" ht="45" x14ac:dyDescent="0.25">
      <c r="A27" s="166" t="s">
        <v>1372</v>
      </c>
      <c r="B27" s="146" t="s">
        <v>1373</v>
      </c>
      <c r="C27" s="146" t="s">
        <v>1374</v>
      </c>
      <c r="D27" s="121"/>
      <c r="E27" s="261"/>
      <c r="F27" s="121"/>
      <c r="G27" s="261"/>
      <c r="H27" s="261"/>
      <c r="I27" s="121"/>
      <c r="J27" s="261"/>
      <c r="K27" s="678"/>
      <c r="L27" s="121"/>
      <c r="M27" s="261"/>
      <c r="N27" s="261"/>
      <c r="O27" s="121"/>
      <c r="P27" s="683"/>
      <c r="Q27" s="680"/>
      <c r="R27" s="681"/>
      <c r="S27" s="682" t="s">
        <v>1375</v>
      </c>
    </row>
    <row r="28" spans="1:19" ht="47.25" x14ac:dyDescent="0.25">
      <c r="A28" s="166" t="s">
        <v>1376</v>
      </c>
      <c r="B28" s="146" t="s">
        <v>1377</v>
      </c>
      <c r="C28" s="146" t="s">
        <v>1378</v>
      </c>
      <c r="D28" s="678"/>
      <c r="E28" s="121"/>
      <c r="F28" s="376"/>
      <c r="G28" s="261"/>
      <c r="H28" s="261"/>
      <c r="I28" s="121"/>
      <c r="J28" s="261"/>
      <c r="K28" s="261"/>
      <c r="L28" s="121"/>
      <c r="M28" s="261"/>
      <c r="N28" s="261"/>
      <c r="O28" s="121"/>
      <c r="P28" s="683"/>
      <c r="Q28" s="680"/>
      <c r="R28" s="681"/>
      <c r="S28" s="682" t="s">
        <v>1350</v>
      </c>
    </row>
    <row r="29" spans="1:19" ht="31.5" x14ac:dyDescent="0.25">
      <c r="A29" s="166" t="s">
        <v>1379</v>
      </c>
      <c r="B29" s="146" t="s">
        <v>1380</v>
      </c>
      <c r="C29" s="146" t="s">
        <v>1381</v>
      </c>
      <c r="D29" s="678"/>
      <c r="E29" s="261"/>
      <c r="F29" s="121"/>
      <c r="G29" s="261"/>
      <c r="H29" s="261"/>
      <c r="I29" s="171"/>
      <c r="J29" s="261"/>
      <c r="K29" s="261"/>
      <c r="L29" s="121"/>
      <c r="M29" s="261"/>
      <c r="N29" s="261"/>
      <c r="O29" s="121"/>
      <c r="P29" s="679"/>
      <c r="Q29" s="680"/>
      <c r="R29" s="681"/>
      <c r="S29" s="685"/>
    </row>
    <row r="30" spans="1:19" ht="47.25" x14ac:dyDescent="0.25">
      <c r="A30" s="166" t="s">
        <v>1382</v>
      </c>
      <c r="B30" s="146" t="s">
        <v>1383</v>
      </c>
      <c r="C30" s="146" t="s">
        <v>1384</v>
      </c>
      <c r="D30" s="678"/>
      <c r="E30" s="261"/>
      <c r="F30" s="121"/>
      <c r="G30" s="261"/>
      <c r="H30" s="261"/>
      <c r="I30" s="171"/>
      <c r="J30" s="261"/>
      <c r="K30" s="261"/>
      <c r="L30" s="121"/>
      <c r="M30" s="261"/>
      <c r="N30" s="261"/>
      <c r="O30" s="121"/>
      <c r="P30" s="679"/>
      <c r="Q30" s="680"/>
      <c r="R30" s="681"/>
      <c r="S30" s="685"/>
    </row>
    <row r="31" spans="1:19" ht="15.75" x14ac:dyDescent="0.25">
      <c r="A31" s="376"/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Q31" s="376"/>
      <c r="R31" s="376"/>
    </row>
    <row r="32" spans="1:19" ht="15.75" x14ac:dyDescent="0.25">
      <c r="A32" s="376"/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Q32" s="376"/>
      <c r="R32" s="376"/>
    </row>
    <row r="33" spans="1:18" ht="15.75" x14ac:dyDescent="0.25">
      <c r="A33" s="376"/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Q33" s="376"/>
      <c r="R33" s="376"/>
    </row>
    <row r="34" spans="1:18" ht="15.75" x14ac:dyDescent="0.25">
      <c r="A34" s="376"/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Q34" s="376"/>
      <c r="R34" s="376"/>
    </row>
    <row r="35" spans="1:18" ht="15.75" x14ac:dyDescent="0.25">
      <c r="A35" s="376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Q35" s="376"/>
      <c r="R35" s="376"/>
    </row>
  </sheetData>
  <mergeCells count="12">
    <mergeCell ref="P9:R9"/>
    <mergeCell ref="S9:S10"/>
    <mergeCell ref="A2:S2"/>
    <mergeCell ref="A3:S3"/>
    <mergeCell ref="A4:S4"/>
    <mergeCell ref="A9:A10"/>
    <mergeCell ref="B9:B10"/>
    <mergeCell ref="C9:C10"/>
    <mergeCell ref="D9:F9"/>
    <mergeCell ref="G9:I9"/>
    <mergeCell ref="J9:L9"/>
    <mergeCell ref="M9:O9"/>
  </mergeCells>
  <printOptions horizontalCentered="1"/>
  <pageMargins left="0.98425196850393704" right="0.70866141732283472" top="0.74803149606299213" bottom="0.94488188976377963" header="0.31496062992125984" footer="0.51181102362204722"/>
  <pageSetup paperSize="258" scale="70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Normal="100" workbookViewId="0">
      <selection activeCell="B10" sqref="B10"/>
    </sheetView>
  </sheetViews>
  <sheetFormatPr baseColWidth="10" defaultColWidth="11.42578125" defaultRowHeight="15" x14ac:dyDescent="0.25"/>
  <cols>
    <col min="1" max="1" width="29.5703125" customWidth="1"/>
    <col min="2" max="2" width="23" customWidth="1"/>
    <col min="3" max="3" width="17" customWidth="1"/>
    <col min="4" max="4" width="4" bestFit="1" customWidth="1"/>
    <col min="5" max="5" width="3.7109375" customWidth="1"/>
    <col min="6" max="6" width="4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4.28515625" customWidth="1"/>
    <col min="13" max="13" width="3.85546875" bestFit="1" customWidth="1"/>
    <col min="14" max="14" width="4" bestFit="1" customWidth="1"/>
    <col min="15" max="15" width="3.85546875" customWidth="1"/>
    <col min="16" max="16" width="11.5703125" style="455" customWidth="1"/>
    <col min="17" max="17" width="9" customWidth="1"/>
    <col min="18" max="18" width="10.140625" customWidth="1"/>
    <col min="19" max="19" width="15.5703125" style="454" customWidth="1"/>
    <col min="257" max="257" width="29.5703125" customWidth="1"/>
    <col min="258" max="258" width="23" customWidth="1"/>
    <col min="259" max="259" width="17" customWidth="1"/>
    <col min="260" max="260" width="4" bestFit="1" customWidth="1"/>
    <col min="261" max="261" width="3.7109375" customWidth="1"/>
    <col min="262" max="262" width="4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4.28515625" customWidth="1"/>
    <col min="269" max="269" width="3.85546875" bestFit="1" customWidth="1"/>
    <col min="270" max="270" width="4" bestFit="1" customWidth="1"/>
    <col min="271" max="271" width="3.85546875" customWidth="1"/>
    <col min="272" max="272" width="11.5703125" customWidth="1"/>
    <col min="273" max="273" width="9" customWidth="1"/>
    <col min="274" max="274" width="10.140625" customWidth="1"/>
    <col min="275" max="275" width="15.5703125" customWidth="1"/>
    <col min="513" max="513" width="29.5703125" customWidth="1"/>
    <col min="514" max="514" width="23" customWidth="1"/>
    <col min="515" max="515" width="17" customWidth="1"/>
    <col min="516" max="516" width="4" bestFit="1" customWidth="1"/>
    <col min="517" max="517" width="3.7109375" customWidth="1"/>
    <col min="518" max="518" width="4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4.28515625" customWidth="1"/>
    <col min="525" max="525" width="3.85546875" bestFit="1" customWidth="1"/>
    <col min="526" max="526" width="4" bestFit="1" customWidth="1"/>
    <col min="527" max="527" width="3.85546875" customWidth="1"/>
    <col min="528" max="528" width="11.5703125" customWidth="1"/>
    <col min="529" max="529" width="9" customWidth="1"/>
    <col min="530" max="530" width="10.140625" customWidth="1"/>
    <col min="531" max="531" width="15.5703125" customWidth="1"/>
    <col min="769" max="769" width="29.5703125" customWidth="1"/>
    <col min="770" max="770" width="23" customWidth="1"/>
    <col min="771" max="771" width="17" customWidth="1"/>
    <col min="772" max="772" width="4" bestFit="1" customWidth="1"/>
    <col min="773" max="773" width="3.7109375" customWidth="1"/>
    <col min="774" max="774" width="4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4.28515625" customWidth="1"/>
    <col min="781" max="781" width="3.85546875" bestFit="1" customWidth="1"/>
    <col min="782" max="782" width="4" bestFit="1" customWidth="1"/>
    <col min="783" max="783" width="3.85546875" customWidth="1"/>
    <col min="784" max="784" width="11.5703125" customWidth="1"/>
    <col min="785" max="785" width="9" customWidth="1"/>
    <col min="786" max="786" width="10.140625" customWidth="1"/>
    <col min="787" max="787" width="15.5703125" customWidth="1"/>
    <col min="1025" max="1025" width="29.5703125" customWidth="1"/>
    <col min="1026" max="1026" width="23" customWidth="1"/>
    <col min="1027" max="1027" width="17" customWidth="1"/>
    <col min="1028" max="1028" width="4" bestFit="1" customWidth="1"/>
    <col min="1029" max="1029" width="3.7109375" customWidth="1"/>
    <col min="1030" max="1030" width="4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4.28515625" customWidth="1"/>
    <col min="1037" max="1037" width="3.85546875" bestFit="1" customWidth="1"/>
    <col min="1038" max="1038" width="4" bestFit="1" customWidth="1"/>
    <col min="1039" max="1039" width="3.85546875" customWidth="1"/>
    <col min="1040" max="1040" width="11.5703125" customWidth="1"/>
    <col min="1041" max="1041" width="9" customWidth="1"/>
    <col min="1042" max="1042" width="10.140625" customWidth="1"/>
    <col min="1043" max="1043" width="15.5703125" customWidth="1"/>
    <col min="1281" max="1281" width="29.5703125" customWidth="1"/>
    <col min="1282" max="1282" width="23" customWidth="1"/>
    <col min="1283" max="1283" width="17" customWidth="1"/>
    <col min="1284" max="1284" width="4" bestFit="1" customWidth="1"/>
    <col min="1285" max="1285" width="3.7109375" customWidth="1"/>
    <col min="1286" max="1286" width="4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4.28515625" customWidth="1"/>
    <col min="1293" max="1293" width="3.85546875" bestFit="1" customWidth="1"/>
    <col min="1294" max="1294" width="4" bestFit="1" customWidth="1"/>
    <col min="1295" max="1295" width="3.85546875" customWidth="1"/>
    <col min="1296" max="1296" width="11.5703125" customWidth="1"/>
    <col min="1297" max="1297" width="9" customWidth="1"/>
    <col min="1298" max="1298" width="10.140625" customWidth="1"/>
    <col min="1299" max="1299" width="15.5703125" customWidth="1"/>
    <col min="1537" max="1537" width="29.5703125" customWidth="1"/>
    <col min="1538" max="1538" width="23" customWidth="1"/>
    <col min="1539" max="1539" width="17" customWidth="1"/>
    <col min="1540" max="1540" width="4" bestFit="1" customWidth="1"/>
    <col min="1541" max="1541" width="3.7109375" customWidth="1"/>
    <col min="1542" max="1542" width="4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4.28515625" customWidth="1"/>
    <col min="1549" max="1549" width="3.85546875" bestFit="1" customWidth="1"/>
    <col min="1550" max="1550" width="4" bestFit="1" customWidth="1"/>
    <col min="1551" max="1551" width="3.85546875" customWidth="1"/>
    <col min="1552" max="1552" width="11.5703125" customWidth="1"/>
    <col min="1553" max="1553" width="9" customWidth="1"/>
    <col min="1554" max="1554" width="10.140625" customWidth="1"/>
    <col min="1555" max="1555" width="15.5703125" customWidth="1"/>
    <col min="1793" max="1793" width="29.5703125" customWidth="1"/>
    <col min="1794" max="1794" width="23" customWidth="1"/>
    <col min="1795" max="1795" width="17" customWidth="1"/>
    <col min="1796" max="1796" width="4" bestFit="1" customWidth="1"/>
    <col min="1797" max="1797" width="3.7109375" customWidth="1"/>
    <col min="1798" max="1798" width="4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4.28515625" customWidth="1"/>
    <col min="1805" max="1805" width="3.85546875" bestFit="1" customWidth="1"/>
    <col min="1806" max="1806" width="4" bestFit="1" customWidth="1"/>
    <col min="1807" max="1807" width="3.85546875" customWidth="1"/>
    <col min="1808" max="1808" width="11.5703125" customWidth="1"/>
    <col min="1809" max="1809" width="9" customWidth="1"/>
    <col min="1810" max="1810" width="10.140625" customWidth="1"/>
    <col min="1811" max="1811" width="15.5703125" customWidth="1"/>
    <col min="2049" max="2049" width="29.5703125" customWidth="1"/>
    <col min="2050" max="2050" width="23" customWidth="1"/>
    <col min="2051" max="2051" width="17" customWidth="1"/>
    <col min="2052" max="2052" width="4" bestFit="1" customWidth="1"/>
    <col min="2053" max="2053" width="3.7109375" customWidth="1"/>
    <col min="2054" max="2054" width="4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4.28515625" customWidth="1"/>
    <col min="2061" max="2061" width="3.85546875" bestFit="1" customWidth="1"/>
    <col min="2062" max="2062" width="4" bestFit="1" customWidth="1"/>
    <col min="2063" max="2063" width="3.85546875" customWidth="1"/>
    <col min="2064" max="2064" width="11.5703125" customWidth="1"/>
    <col min="2065" max="2065" width="9" customWidth="1"/>
    <col min="2066" max="2066" width="10.140625" customWidth="1"/>
    <col min="2067" max="2067" width="15.5703125" customWidth="1"/>
    <col min="2305" max="2305" width="29.5703125" customWidth="1"/>
    <col min="2306" max="2306" width="23" customWidth="1"/>
    <col min="2307" max="2307" width="17" customWidth="1"/>
    <col min="2308" max="2308" width="4" bestFit="1" customWidth="1"/>
    <col min="2309" max="2309" width="3.7109375" customWidth="1"/>
    <col min="2310" max="2310" width="4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4.28515625" customWidth="1"/>
    <col min="2317" max="2317" width="3.85546875" bestFit="1" customWidth="1"/>
    <col min="2318" max="2318" width="4" bestFit="1" customWidth="1"/>
    <col min="2319" max="2319" width="3.85546875" customWidth="1"/>
    <col min="2320" max="2320" width="11.5703125" customWidth="1"/>
    <col min="2321" max="2321" width="9" customWidth="1"/>
    <col min="2322" max="2322" width="10.140625" customWidth="1"/>
    <col min="2323" max="2323" width="15.5703125" customWidth="1"/>
    <col min="2561" max="2561" width="29.5703125" customWidth="1"/>
    <col min="2562" max="2562" width="23" customWidth="1"/>
    <col min="2563" max="2563" width="17" customWidth="1"/>
    <col min="2564" max="2564" width="4" bestFit="1" customWidth="1"/>
    <col min="2565" max="2565" width="3.7109375" customWidth="1"/>
    <col min="2566" max="2566" width="4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4.28515625" customWidth="1"/>
    <col min="2573" max="2573" width="3.85546875" bestFit="1" customWidth="1"/>
    <col min="2574" max="2574" width="4" bestFit="1" customWidth="1"/>
    <col min="2575" max="2575" width="3.85546875" customWidth="1"/>
    <col min="2576" max="2576" width="11.5703125" customWidth="1"/>
    <col min="2577" max="2577" width="9" customWidth="1"/>
    <col min="2578" max="2578" width="10.140625" customWidth="1"/>
    <col min="2579" max="2579" width="15.5703125" customWidth="1"/>
    <col min="2817" max="2817" width="29.5703125" customWidth="1"/>
    <col min="2818" max="2818" width="23" customWidth="1"/>
    <col min="2819" max="2819" width="17" customWidth="1"/>
    <col min="2820" max="2820" width="4" bestFit="1" customWidth="1"/>
    <col min="2821" max="2821" width="3.7109375" customWidth="1"/>
    <col min="2822" max="2822" width="4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4.28515625" customWidth="1"/>
    <col min="2829" max="2829" width="3.85546875" bestFit="1" customWidth="1"/>
    <col min="2830" max="2830" width="4" bestFit="1" customWidth="1"/>
    <col min="2831" max="2831" width="3.85546875" customWidth="1"/>
    <col min="2832" max="2832" width="11.5703125" customWidth="1"/>
    <col min="2833" max="2833" width="9" customWidth="1"/>
    <col min="2834" max="2834" width="10.140625" customWidth="1"/>
    <col min="2835" max="2835" width="15.5703125" customWidth="1"/>
    <col min="3073" max="3073" width="29.5703125" customWidth="1"/>
    <col min="3074" max="3074" width="23" customWidth="1"/>
    <col min="3075" max="3075" width="17" customWidth="1"/>
    <col min="3076" max="3076" width="4" bestFit="1" customWidth="1"/>
    <col min="3077" max="3077" width="3.7109375" customWidth="1"/>
    <col min="3078" max="3078" width="4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4.28515625" customWidth="1"/>
    <col min="3085" max="3085" width="3.85546875" bestFit="1" customWidth="1"/>
    <col min="3086" max="3086" width="4" bestFit="1" customWidth="1"/>
    <col min="3087" max="3087" width="3.85546875" customWidth="1"/>
    <col min="3088" max="3088" width="11.5703125" customWidth="1"/>
    <col min="3089" max="3089" width="9" customWidth="1"/>
    <col min="3090" max="3090" width="10.140625" customWidth="1"/>
    <col min="3091" max="3091" width="15.5703125" customWidth="1"/>
    <col min="3329" max="3329" width="29.5703125" customWidth="1"/>
    <col min="3330" max="3330" width="23" customWidth="1"/>
    <col min="3331" max="3331" width="17" customWidth="1"/>
    <col min="3332" max="3332" width="4" bestFit="1" customWidth="1"/>
    <col min="3333" max="3333" width="3.7109375" customWidth="1"/>
    <col min="3334" max="3334" width="4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4.28515625" customWidth="1"/>
    <col min="3341" max="3341" width="3.85546875" bestFit="1" customWidth="1"/>
    <col min="3342" max="3342" width="4" bestFit="1" customWidth="1"/>
    <col min="3343" max="3343" width="3.85546875" customWidth="1"/>
    <col min="3344" max="3344" width="11.5703125" customWidth="1"/>
    <col min="3345" max="3345" width="9" customWidth="1"/>
    <col min="3346" max="3346" width="10.140625" customWidth="1"/>
    <col min="3347" max="3347" width="15.5703125" customWidth="1"/>
    <col min="3585" max="3585" width="29.5703125" customWidth="1"/>
    <col min="3586" max="3586" width="23" customWidth="1"/>
    <col min="3587" max="3587" width="17" customWidth="1"/>
    <col min="3588" max="3588" width="4" bestFit="1" customWidth="1"/>
    <col min="3589" max="3589" width="3.7109375" customWidth="1"/>
    <col min="3590" max="3590" width="4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4.28515625" customWidth="1"/>
    <col min="3597" max="3597" width="3.85546875" bestFit="1" customWidth="1"/>
    <col min="3598" max="3598" width="4" bestFit="1" customWidth="1"/>
    <col min="3599" max="3599" width="3.85546875" customWidth="1"/>
    <col min="3600" max="3600" width="11.5703125" customWidth="1"/>
    <col min="3601" max="3601" width="9" customWidth="1"/>
    <col min="3602" max="3602" width="10.140625" customWidth="1"/>
    <col min="3603" max="3603" width="15.5703125" customWidth="1"/>
    <col min="3841" max="3841" width="29.5703125" customWidth="1"/>
    <col min="3842" max="3842" width="23" customWidth="1"/>
    <col min="3843" max="3843" width="17" customWidth="1"/>
    <col min="3844" max="3844" width="4" bestFit="1" customWidth="1"/>
    <col min="3845" max="3845" width="3.7109375" customWidth="1"/>
    <col min="3846" max="3846" width="4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4.28515625" customWidth="1"/>
    <col min="3853" max="3853" width="3.85546875" bestFit="1" customWidth="1"/>
    <col min="3854" max="3854" width="4" bestFit="1" customWidth="1"/>
    <col min="3855" max="3855" width="3.85546875" customWidth="1"/>
    <col min="3856" max="3856" width="11.5703125" customWidth="1"/>
    <col min="3857" max="3857" width="9" customWidth="1"/>
    <col min="3858" max="3858" width="10.140625" customWidth="1"/>
    <col min="3859" max="3859" width="15.5703125" customWidth="1"/>
    <col min="4097" max="4097" width="29.5703125" customWidth="1"/>
    <col min="4098" max="4098" width="23" customWidth="1"/>
    <col min="4099" max="4099" width="17" customWidth="1"/>
    <col min="4100" max="4100" width="4" bestFit="1" customWidth="1"/>
    <col min="4101" max="4101" width="3.7109375" customWidth="1"/>
    <col min="4102" max="4102" width="4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4.28515625" customWidth="1"/>
    <col min="4109" max="4109" width="3.85546875" bestFit="1" customWidth="1"/>
    <col min="4110" max="4110" width="4" bestFit="1" customWidth="1"/>
    <col min="4111" max="4111" width="3.85546875" customWidth="1"/>
    <col min="4112" max="4112" width="11.5703125" customWidth="1"/>
    <col min="4113" max="4113" width="9" customWidth="1"/>
    <col min="4114" max="4114" width="10.140625" customWidth="1"/>
    <col min="4115" max="4115" width="15.5703125" customWidth="1"/>
    <col min="4353" max="4353" width="29.5703125" customWidth="1"/>
    <col min="4354" max="4354" width="23" customWidth="1"/>
    <col min="4355" max="4355" width="17" customWidth="1"/>
    <col min="4356" max="4356" width="4" bestFit="1" customWidth="1"/>
    <col min="4357" max="4357" width="3.7109375" customWidth="1"/>
    <col min="4358" max="4358" width="4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4.28515625" customWidth="1"/>
    <col min="4365" max="4365" width="3.85546875" bestFit="1" customWidth="1"/>
    <col min="4366" max="4366" width="4" bestFit="1" customWidth="1"/>
    <col min="4367" max="4367" width="3.85546875" customWidth="1"/>
    <col min="4368" max="4368" width="11.5703125" customWidth="1"/>
    <col min="4369" max="4369" width="9" customWidth="1"/>
    <col min="4370" max="4370" width="10.140625" customWidth="1"/>
    <col min="4371" max="4371" width="15.5703125" customWidth="1"/>
    <col min="4609" max="4609" width="29.5703125" customWidth="1"/>
    <col min="4610" max="4610" width="23" customWidth="1"/>
    <col min="4611" max="4611" width="17" customWidth="1"/>
    <col min="4612" max="4612" width="4" bestFit="1" customWidth="1"/>
    <col min="4613" max="4613" width="3.7109375" customWidth="1"/>
    <col min="4614" max="4614" width="4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4.28515625" customWidth="1"/>
    <col min="4621" max="4621" width="3.85546875" bestFit="1" customWidth="1"/>
    <col min="4622" max="4622" width="4" bestFit="1" customWidth="1"/>
    <col min="4623" max="4623" width="3.85546875" customWidth="1"/>
    <col min="4624" max="4624" width="11.5703125" customWidth="1"/>
    <col min="4625" max="4625" width="9" customWidth="1"/>
    <col min="4626" max="4626" width="10.140625" customWidth="1"/>
    <col min="4627" max="4627" width="15.5703125" customWidth="1"/>
    <col min="4865" max="4865" width="29.5703125" customWidth="1"/>
    <col min="4866" max="4866" width="23" customWidth="1"/>
    <col min="4867" max="4867" width="17" customWidth="1"/>
    <col min="4868" max="4868" width="4" bestFit="1" customWidth="1"/>
    <col min="4869" max="4869" width="3.7109375" customWidth="1"/>
    <col min="4870" max="4870" width="4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4.28515625" customWidth="1"/>
    <col min="4877" max="4877" width="3.85546875" bestFit="1" customWidth="1"/>
    <col min="4878" max="4878" width="4" bestFit="1" customWidth="1"/>
    <col min="4879" max="4879" width="3.85546875" customWidth="1"/>
    <col min="4880" max="4880" width="11.5703125" customWidth="1"/>
    <col min="4881" max="4881" width="9" customWidth="1"/>
    <col min="4882" max="4882" width="10.140625" customWidth="1"/>
    <col min="4883" max="4883" width="15.5703125" customWidth="1"/>
    <col min="5121" max="5121" width="29.5703125" customWidth="1"/>
    <col min="5122" max="5122" width="23" customWidth="1"/>
    <col min="5123" max="5123" width="17" customWidth="1"/>
    <col min="5124" max="5124" width="4" bestFit="1" customWidth="1"/>
    <col min="5125" max="5125" width="3.7109375" customWidth="1"/>
    <col min="5126" max="5126" width="4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4.28515625" customWidth="1"/>
    <col min="5133" max="5133" width="3.85546875" bestFit="1" customWidth="1"/>
    <col min="5134" max="5134" width="4" bestFit="1" customWidth="1"/>
    <col min="5135" max="5135" width="3.85546875" customWidth="1"/>
    <col min="5136" max="5136" width="11.5703125" customWidth="1"/>
    <col min="5137" max="5137" width="9" customWidth="1"/>
    <col min="5138" max="5138" width="10.140625" customWidth="1"/>
    <col min="5139" max="5139" width="15.5703125" customWidth="1"/>
    <col min="5377" max="5377" width="29.5703125" customWidth="1"/>
    <col min="5378" max="5378" width="23" customWidth="1"/>
    <col min="5379" max="5379" width="17" customWidth="1"/>
    <col min="5380" max="5380" width="4" bestFit="1" customWidth="1"/>
    <col min="5381" max="5381" width="3.7109375" customWidth="1"/>
    <col min="5382" max="5382" width="4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4.28515625" customWidth="1"/>
    <col min="5389" max="5389" width="3.85546875" bestFit="1" customWidth="1"/>
    <col min="5390" max="5390" width="4" bestFit="1" customWidth="1"/>
    <col min="5391" max="5391" width="3.85546875" customWidth="1"/>
    <col min="5392" max="5392" width="11.5703125" customWidth="1"/>
    <col min="5393" max="5393" width="9" customWidth="1"/>
    <col min="5394" max="5394" width="10.140625" customWidth="1"/>
    <col min="5395" max="5395" width="15.5703125" customWidth="1"/>
    <col min="5633" max="5633" width="29.5703125" customWidth="1"/>
    <col min="5634" max="5634" width="23" customWidth="1"/>
    <col min="5635" max="5635" width="17" customWidth="1"/>
    <col min="5636" max="5636" width="4" bestFit="1" customWidth="1"/>
    <col min="5637" max="5637" width="3.7109375" customWidth="1"/>
    <col min="5638" max="5638" width="4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4.28515625" customWidth="1"/>
    <col min="5645" max="5645" width="3.85546875" bestFit="1" customWidth="1"/>
    <col min="5646" max="5646" width="4" bestFit="1" customWidth="1"/>
    <col min="5647" max="5647" width="3.85546875" customWidth="1"/>
    <col min="5648" max="5648" width="11.5703125" customWidth="1"/>
    <col min="5649" max="5649" width="9" customWidth="1"/>
    <col min="5650" max="5650" width="10.140625" customWidth="1"/>
    <col min="5651" max="5651" width="15.5703125" customWidth="1"/>
    <col min="5889" max="5889" width="29.5703125" customWidth="1"/>
    <col min="5890" max="5890" width="23" customWidth="1"/>
    <col min="5891" max="5891" width="17" customWidth="1"/>
    <col min="5892" max="5892" width="4" bestFit="1" customWidth="1"/>
    <col min="5893" max="5893" width="3.7109375" customWidth="1"/>
    <col min="5894" max="5894" width="4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4.28515625" customWidth="1"/>
    <col min="5901" max="5901" width="3.85546875" bestFit="1" customWidth="1"/>
    <col min="5902" max="5902" width="4" bestFit="1" customWidth="1"/>
    <col min="5903" max="5903" width="3.85546875" customWidth="1"/>
    <col min="5904" max="5904" width="11.5703125" customWidth="1"/>
    <col min="5905" max="5905" width="9" customWidth="1"/>
    <col min="5906" max="5906" width="10.140625" customWidth="1"/>
    <col min="5907" max="5907" width="15.5703125" customWidth="1"/>
    <col min="6145" max="6145" width="29.5703125" customWidth="1"/>
    <col min="6146" max="6146" width="23" customWidth="1"/>
    <col min="6147" max="6147" width="17" customWidth="1"/>
    <col min="6148" max="6148" width="4" bestFit="1" customWidth="1"/>
    <col min="6149" max="6149" width="3.7109375" customWidth="1"/>
    <col min="6150" max="6150" width="4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4.28515625" customWidth="1"/>
    <col min="6157" max="6157" width="3.85546875" bestFit="1" customWidth="1"/>
    <col min="6158" max="6158" width="4" bestFit="1" customWidth="1"/>
    <col min="6159" max="6159" width="3.85546875" customWidth="1"/>
    <col min="6160" max="6160" width="11.5703125" customWidth="1"/>
    <col min="6161" max="6161" width="9" customWidth="1"/>
    <col min="6162" max="6162" width="10.140625" customWidth="1"/>
    <col min="6163" max="6163" width="15.5703125" customWidth="1"/>
    <col min="6401" max="6401" width="29.5703125" customWidth="1"/>
    <col min="6402" max="6402" width="23" customWidth="1"/>
    <col min="6403" max="6403" width="17" customWidth="1"/>
    <col min="6404" max="6404" width="4" bestFit="1" customWidth="1"/>
    <col min="6405" max="6405" width="3.7109375" customWidth="1"/>
    <col min="6406" max="6406" width="4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4.28515625" customWidth="1"/>
    <col min="6413" max="6413" width="3.85546875" bestFit="1" customWidth="1"/>
    <col min="6414" max="6414" width="4" bestFit="1" customWidth="1"/>
    <col min="6415" max="6415" width="3.85546875" customWidth="1"/>
    <col min="6416" max="6416" width="11.5703125" customWidth="1"/>
    <col min="6417" max="6417" width="9" customWidth="1"/>
    <col min="6418" max="6418" width="10.140625" customWidth="1"/>
    <col min="6419" max="6419" width="15.5703125" customWidth="1"/>
    <col min="6657" max="6657" width="29.5703125" customWidth="1"/>
    <col min="6658" max="6658" width="23" customWidth="1"/>
    <col min="6659" max="6659" width="17" customWidth="1"/>
    <col min="6660" max="6660" width="4" bestFit="1" customWidth="1"/>
    <col min="6661" max="6661" width="3.7109375" customWidth="1"/>
    <col min="6662" max="6662" width="4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4.28515625" customWidth="1"/>
    <col min="6669" max="6669" width="3.85546875" bestFit="1" customWidth="1"/>
    <col min="6670" max="6670" width="4" bestFit="1" customWidth="1"/>
    <col min="6671" max="6671" width="3.85546875" customWidth="1"/>
    <col min="6672" max="6672" width="11.5703125" customWidth="1"/>
    <col min="6673" max="6673" width="9" customWidth="1"/>
    <col min="6674" max="6674" width="10.140625" customWidth="1"/>
    <col min="6675" max="6675" width="15.5703125" customWidth="1"/>
    <col min="6913" max="6913" width="29.5703125" customWidth="1"/>
    <col min="6914" max="6914" width="23" customWidth="1"/>
    <col min="6915" max="6915" width="17" customWidth="1"/>
    <col min="6916" max="6916" width="4" bestFit="1" customWidth="1"/>
    <col min="6917" max="6917" width="3.7109375" customWidth="1"/>
    <col min="6918" max="6918" width="4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4.28515625" customWidth="1"/>
    <col min="6925" max="6925" width="3.85546875" bestFit="1" customWidth="1"/>
    <col min="6926" max="6926" width="4" bestFit="1" customWidth="1"/>
    <col min="6927" max="6927" width="3.85546875" customWidth="1"/>
    <col min="6928" max="6928" width="11.5703125" customWidth="1"/>
    <col min="6929" max="6929" width="9" customWidth="1"/>
    <col min="6930" max="6930" width="10.140625" customWidth="1"/>
    <col min="6931" max="6931" width="15.5703125" customWidth="1"/>
    <col min="7169" max="7169" width="29.5703125" customWidth="1"/>
    <col min="7170" max="7170" width="23" customWidth="1"/>
    <col min="7171" max="7171" width="17" customWidth="1"/>
    <col min="7172" max="7172" width="4" bestFit="1" customWidth="1"/>
    <col min="7173" max="7173" width="3.7109375" customWidth="1"/>
    <col min="7174" max="7174" width="4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4.28515625" customWidth="1"/>
    <col min="7181" max="7181" width="3.85546875" bestFit="1" customWidth="1"/>
    <col min="7182" max="7182" width="4" bestFit="1" customWidth="1"/>
    <col min="7183" max="7183" width="3.85546875" customWidth="1"/>
    <col min="7184" max="7184" width="11.5703125" customWidth="1"/>
    <col min="7185" max="7185" width="9" customWidth="1"/>
    <col min="7186" max="7186" width="10.140625" customWidth="1"/>
    <col min="7187" max="7187" width="15.5703125" customWidth="1"/>
    <col min="7425" max="7425" width="29.5703125" customWidth="1"/>
    <col min="7426" max="7426" width="23" customWidth="1"/>
    <col min="7427" max="7427" width="17" customWidth="1"/>
    <col min="7428" max="7428" width="4" bestFit="1" customWidth="1"/>
    <col min="7429" max="7429" width="3.7109375" customWidth="1"/>
    <col min="7430" max="7430" width="4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4.28515625" customWidth="1"/>
    <col min="7437" max="7437" width="3.85546875" bestFit="1" customWidth="1"/>
    <col min="7438" max="7438" width="4" bestFit="1" customWidth="1"/>
    <col min="7439" max="7439" width="3.85546875" customWidth="1"/>
    <col min="7440" max="7440" width="11.5703125" customWidth="1"/>
    <col min="7441" max="7441" width="9" customWidth="1"/>
    <col min="7442" max="7442" width="10.140625" customWidth="1"/>
    <col min="7443" max="7443" width="15.5703125" customWidth="1"/>
    <col min="7681" max="7681" width="29.5703125" customWidth="1"/>
    <col min="7682" max="7682" width="23" customWidth="1"/>
    <col min="7683" max="7683" width="17" customWidth="1"/>
    <col min="7684" max="7684" width="4" bestFit="1" customWidth="1"/>
    <col min="7685" max="7685" width="3.7109375" customWidth="1"/>
    <col min="7686" max="7686" width="4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4.28515625" customWidth="1"/>
    <col min="7693" max="7693" width="3.85546875" bestFit="1" customWidth="1"/>
    <col min="7694" max="7694" width="4" bestFit="1" customWidth="1"/>
    <col min="7695" max="7695" width="3.85546875" customWidth="1"/>
    <col min="7696" max="7696" width="11.5703125" customWidth="1"/>
    <col min="7697" max="7697" width="9" customWidth="1"/>
    <col min="7698" max="7698" width="10.140625" customWidth="1"/>
    <col min="7699" max="7699" width="15.5703125" customWidth="1"/>
    <col min="7937" max="7937" width="29.5703125" customWidth="1"/>
    <col min="7938" max="7938" width="23" customWidth="1"/>
    <col min="7939" max="7939" width="17" customWidth="1"/>
    <col min="7940" max="7940" width="4" bestFit="1" customWidth="1"/>
    <col min="7941" max="7941" width="3.7109375" customWidth="1"/>
    <col min="7942" max="7942" width="4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4.28515625" customWidth="1"/>
    <col min="7949" max="7949" width="3.85546875" bestFit="1" customWidth="1"/>
    <col min="7950" max="7950" width="4" bestFit="1" customWidth="1"/>
    <col min="7951" max="7951" width="3.85546875" customWidth="1"/>
    <col min="7952" max="7952" width="11.5703125" customWidth="1"/>
    <col min="7953" max="7953" width="9" customWidth="1"/>
    <col min="7954" max="7954" width="10.140625" customWidth="1"/>
    <col min="7955" max="7955" width="15.5703125" customWidth="1"/>
    <col min="8193" max="8193" width="29.5703125" customWidth="1"/>
    <col min="8194" max="8194" width="23" customWidth="1"/>
    <col min="8195" max="8195" width="17" customWidth="1"/>
    <col min="8196" max="8196" width="4" bestFit="1" customWidth="1"/>
    <col min="8197" max="8197" width="3.7109375" customWidth="1"/>
    <col min="8198" max="8198" width="4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4.28515625" customWidth="1"/>
    <col min="8205" max="8205" width="3.85546875" bestFit="1" customWidth="1"/>
    <col min="8206" max="8206" width="4" bestFit="1" customWidth="1"/>
    <col min="8207" max="8207" width="3.85546875" customWidth="1"/>
    <col min="8208" max="8208" width="11.5703125" customWidth="1"/>
    <col min="8209" max="8209" width="9" customWidth="1"/>
    <col min="8210" max="8210" width="10.140625" customWidth="1"/>
    <col min="8211" max="8211" width="15.5703125" customWidth="1"/>
    <col min="8449" max="8449" width="29.5703125" customWidth="1"/>
    <col min="8450" max="8450" width="23" customWidth="1"/>
    <col min="8451" max="8451" width="17" customWidth="1"/>
    <col min="8452" max="8452" width="4" bestFit="1" customWidth="1"/>
    <col min="8453" max="8453" width="3.7109375" customWidth="1"/>
    <col min="8454" max="8454" width="4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4.28515625" customWidth="1"/>
    <col min="8461" max="8461" width="3.85546875" bestFit="1" customWidth="1"/>
    <col min="8462" max="8462" width="4" bestFit="1" customWidth="1"/>
    <col min="8463" max="8463" width="3.85546875" customWidth="1"/>
    <col min="8464" max="8464" width="11.5703125" customWidth="1"/>
    <col min="8465" max="8465" width="9" customWidth="1"/>
    <col min="8466" max="8466" width="10.140625" customWidth="1"/>
    <col min="8467" max="8467" width="15.5703125" customWidth="1"/>
    <col min="8705" max="8705" width="29.5703125" customWidth="1"/>
    <col min="8706" max="8706" width="23" customWidth="1"/>
    <col min="8707" max="8707" width="17" customWidth="1"/>
    <col min="8708" max="8708" width="4" bestFit="1" customWidth="1"/>
    <col min="8709" max="8709" width="3.7109375" customWidth="1"/>
    <col min="8710" max="8710" width="4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4.28515625" customWidth="1"/>
    <col min="8717" max="8717" width="3.85546875" bestFit="1" customWidth="1"/>
    <col min="8718" max="8718" width="4" bestFit="1" customWidth="1"/>
    <col min="8719" max="8719" width="3.85546875" customWidth="1"/>
    <col min="8720" max="8720" width="11.5703125" customWidth="1"/>
    <col min="8721" max="8721" width="9" customWidth="1"/>
    <col min="8722" max="8722" width="10.140625" customWidth="1"/>
    <col min="8723" max="8723" width="15.5703125" customWidth="1"/>
    <col min="8961" max="8961" width="29.5703125" customWidth="1"/>
    <col min="8962" max="8962" width="23" customWidth="1"/>
    <col min="8963" max="8963" width="17" customWidth="1"/>
    <col min="8964" max="8964" width="4" bestFit="1" customWidth="1"/>
    <col min="8965" max="8965" width="3.7109375" customWidth="1"/>
    <col min="8966" max="8966" width="4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4.28515625" customWidth="1"/>
    <col min="8973" max="8973" width="3.85546875" bestFit="1" customWidth="1"/>
    <col min="8974" max="8974" width="4" bestFit="1" customWidth="1"/>
    <col min="8975" max="8975" width="3.85546875" customWidth="1"/>
    <col min="8976" max="8976" width="11.5703125" customWidth="1"/>
    <col min="8977" max="8977" width="9" customWidth="1"/>
    <col min="8978" max="8978" width="10.140625" customWidth="1"/>
    <col min="8979" max="8979" width="15.5703125" customWidth="1"/>
    <col min="9217" max="9217" width="29.5703125" customWidth="1"/>
    <col min="9218" max="9218" width="23" customWidth="1"/>
    <col min="9219" max="9219" width="17" customWidth="1"/>
    <col min="9220" max="9220" width="4" bestFit="1" customWidth="1"/>
    <col min="9221" max="9221" width="3.7109375" customWidth="1"/>
    <col min="9222" max="9222" width="4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4.28515625" customWidth="1"/>
    <col min="9229" max="9229" width="3.85546875" bestFit="1" customWidth="1"/>
    <col min="9230" max="9230" width="4" bestFit="1" customWidth="1"/>
    <col min="9231" max="9231" width="3.85546875" customWidth="1"/>
    <col min="9232" max="9232" width="11.5703125" customWidth="1"/>
    <col min="9233" max="9233" width="9" customWidth="1"/>
    <col min="9234" max="9234" width="10.140625" customWidth="1"/>
    <col min="9235" max="9235" width="15.5703125" customWidth="1"/>
    <col min="9473" max="9473" width="29.5703125" customWidth="1"/>
    <col min="9474" max="9474" width="23" customWidth="1"/>
    <col min="9475" max="9475" width="17" customWidth="1"/>
    <col min="9476" max="9476" width="4" bestFit="1" customWidth="1"/>
    <col min="9477" max="9477" width="3.7109375" customWidth="1"/>
    <col min="9478" max="9478" width="4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4.28515625" customWidth="1"/>
    <col min="9485" max="9485" width="3.85546875" bestFit="1" customWidth="1"/>
    <col min="9486" max="9486" width="4" bestFit="1" customWidth="1"/>
    <col min="9487" max="9487" width="3.85546875" customWidth="1"/>
    <col min="9488" max="9488" width="11.5703125" customWidth="1"/>
    <col min="9489" max="9489" width="9" customWidth="1"/>
    <col min="9490" max="9490" width="10.140625" customWidth="1"/>
    <col min="9491" max="9491" width="15.5703125" customWidth="1"/>
    <col min="9729" max="9729" width="29.5703125" customWidth="1"/>
    <col min="9730" max="9730" width="23" customWidth="1"/>
    <col min="9731" max="9731" width="17" customWidth="1"/>
    <col min="9732" max="9732" width="4" bestFit="1" customWidth="1"/>
    <col min="9733" max="9733" width="3.7109375" customWidth="1"/>
    <col min="9734" max="9734" width="4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4.28515625" customWidth="1"/>
    <col min="9741" max="9741" width="3.85546875" bestFit="1" customWidth="1"/>
    <col min="9742" max="9742" width="4" bestFit="1" customWidth="1"/>
    <col min="9743" max="9743" width="3.85546875" customWidth="1"/>
    <col min="9744" max="9744" width="11.5703125" customWidth="1"/>
    <col min="9745" max="9745" width="9" customWidth="1"/>
    <col min="9746" max="9746" width="10.140625" customWidth="1"/>
    <col min="9747" max="9747" width="15.5703125" customWidth="1"/>
    <col min="9985" max="9985" width="29.5703125" customWidth="1"/>
    <col min="9986" max="9986" width="23" customWidth="1"/>
    <col min="9987" max="9987" width="17" customWidth="1"/>
    <col min="9988" max="9988" width="4" bestFit="1" customWidth="1"/>
    <col min="9989" max="9989" width="3.7109375" customWidth="1"/>
    <col min="9990" max="9990" width="4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4.28515625" customWidth="1"/>
    <col min="9997" max="9997" width="3.85546875" bestFit="1" customWidth="1"/>
    <col min="9998" max="9998" width="4" bestFit="1" customWidth="1"/>
    <col min="9999" max="9999" width="3.85546875" customWidth="1"/>
    <col min="10000" max="10000" width="11.5703125" customWidth="1"/>
    <col min="10001" max="10001" width="9" customWidth="1"/>
    <col min="10002" max="10002" width="10.140625" customWidth="1"/>
    <col min="10003" max="10003" width="15.5703125" customWidth="1"/>
    <col min="10241" max="10241" width="29.5703125" customWidth="1"/>
    <col min="10242" max="10242" width="23" customWidth="1"/>
    <col min="10243" max="10243" width="17" customWidth="1"/>
    <col min="10244" max="10244" width="4" bestFit="1" customWidth="1"/>
    <col min="10245" max="10245" width="3.7109375" customWidth="1"/>
    <col min="10246" max="10246" width="4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4.28515625" customWidth="1"/>
    <col min="10253" max="10253" width="3.85546875" bestFit="1" customWidth="1"/>
    <col min="10254" max="10254" width="4" bestFit="1" customWidth="1"/>
    <col min="10255" max="10255" width="3.85546875" customWidth="1"/>
    <col min="10256" max="10256" width="11.5703125" customWidth="1"/>
    <col min="10257" max="10257" width="9" customWidth="1"/>
    <col min="10258" max="10258" width="10.140625" customWidth="1"/>
    <col min="10259" max="10259" width="15.5703125" customWidth="1"/>
    <col min="10497" max="10497" width="29.5703125" customWidth="1"/>
    <col min="10498" max="10498" width="23" customWidth="1"/>
    <col min="10499" max="10499" width="17" customWidth="1"/>
    <col min="10500" max="10500" width="4" bestFit="1" customWidth="1"/>
    <col min="10501" max="10501" width="3.7109375" customWidth="1"/>
    <col min="10502" max="10502" width="4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4.28515625" customWidth="1"/>
    <col min="10509" max="10509" width="3.85546875" bestFit="1" customWidth="1"/>
    <col min="10510" max="10510" width="4" bestFit="1" customWidth="1"/>
    <col min="10511" max="10511" width="3.85546875" customWidth="1"/>
    <col min="10512" max="10512" width="11.5703125" customWidth="1"/>
    <col min="10513" max="10513" width="9" customWidth="1"/>
    <col min="10514" max="10514" width="10.140625" customWidth="1"/>
    <col min="10515" max="10515" width="15.5703125" customWidth="1"/>
    <col min="10753" max="10753" width="29.5703125" customWidth="1"/>
    <col min="10754" max="10754" width="23" customWidth="1"/>
    <col min="10755" max="10755" width="17" customWidth="1"/>
    <col min="10756" max="10756" width="4" bestFit="1" customWidth="1"/>
    <col min="10757" max="10757" width="3.7109375" customWidth="1"/>
    <col min="10758" max="10758" width="4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4.28515625" customWidth="1"/>
    <col min="10765" max="10765" width="3.85546875" bestFit="1" customWidth="1"/>
    <col min="10766" max="10766" width="4" bestFit="1" customWidth="1"/>
    <col min="10767" max="10767" width="3.85546875" customWidth="1"/>
    <col min="10768" max="10768" width="11.5703125" customWidth="1"/>
    <col min="10769" max="10769" width="9" customWidth="1"/>
    <col min="10770" max="10770" width="10.140625" customWidth="1"/>
    <col min="10771" max="10771" width="15.5703125" customWidth="1"/>
    <col min="11009" max="11009" width="29.5703125" customWidth="1"/>
    <col min="11010" max="11010" width="23" customWidth="1"/>
    <col min="11011" max="11011" width="17" customWidth="1"/>
    <col min="11012" max="11012" width="4" bestFit="1" customWidth="1"/>
    <col min="11013" max="11013" width="3.7109375" customWidth="1"/>
    <col min="11014" max="11014" width="4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4.28515625" customWidth="1"/>
    <col min="11021" max="11021" width="3.85546875" bestFit="1" customWidth="1"/>
    <col min="11022" max="11022" width="4" bestFit="1" customWidth="1"/>
    <col min="11023" max="11023" width="3.85546875" customWidth="1"/>
    <col min="11024" max="11024" width="11.5703125" customWidth="1"/>
    <col min="11025" max="11025" width="9" customWidth="1"/>
    <col min="11026" max="11026" width="10.140625" customWidth="1"/>
    <col min="11027" max="11027" width="15.5703125" customWidth="1"/>
    <col min="11265" max="11265" width="29.5703125" customWidth="1"/>
    <col min="11266" max="11266" width="23" customWidth="1"/>
    <col min="11267" max="11267" width="17" customWidth="1"/>
    <col min="11268" max="11268" width="4" bestFit="1" customWidth="1"/>
    <col min="11269" max="11269" width="3.7109375" customWidth="1"/>
    <col min="11270" max="11270" width="4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4.28515625" customWidth="1"/>
    <col min="11277" max="11277" width="3.85546875" bestFit="1" customWidth="1"/>
    <col min="11278" max="11278" width="4" bestFit="1" customWidth="1"/>
    <col min="11279" max="11279" width="3.85546875" customWidth="1"/>
    <col min="11280" max="11280" width="11.5703125" customWidth="1"/>
    <col min="11281" max="11281" width="9" customWidth="1"/>
    <col min="11282" max="11282" width="10.140625" customWidth="1"/>
    <col min="11283" max="11283" width="15.5703125" customWidth="1"/>
    <col min="11521" max="11521" width="29.5703125" customWidth="1"/>
    <col min="11522" max="11522" width="23" customWidth="1"/>
    <col min="11523" max="11523" width="17" customWidth="1"/>
    <col min="11524" max="11524" width="4" bestFit="1" customWidth="1"/>
    <col min="11525" max="11525" width="3.7109375" customWidth="1"/>
    <col min="11526" max="11526" width="4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4.28515625" customWidth="1"/>
    <col min="11533" max="11533" width="3.85546875" bestFit="1" customWidth="1"/>
    <col min="11534" max="11534" width="4" bestFit="1" customWidth="1"/>
    <col min="11535" max="11535" width="3.85546875" customWidth="1"/>
    <col min="11536" max="11536" width="11.5703125" customWidth="1"/>
    <col min="11537" max="11537" width="9" customWidth="1"/>
    <col min="11538" max="11538" width="10.140625" customWidth="1"/>
    <col min="11539" max="11539" width="15.5703125" customWidth="1"/>
    <col min="11777" max="11777" width="29.5703125" customWidth="1"/>
    <col min="11778" max="11778" width="23" customWidth="1"/>
    <col min="11779" max="11779" width="17" customWidth="1"/>
    <col min="11780" max="11780" width="4" bestFit="1" customWidth="1"/>
    <col min="11781" max="11781" width="3.7109375" customWidth="1"/>
    <col min="11782" max="11782" width="4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4.28515625" customWidth="1"/>
    <col min="11789" max="11789" width="3.85546875" bestFit="1" customWidth="1"/>
    <col min="11790" max="11790" width="4" bestFit="1" customWidth="1"/>
    <col min="11791" max="11791" width="3.85546875" customWidth="1"/>
    <col min="11792" max="11792" width="11.5703125" customWidth="1"/>
    <col min="11793" max="11793" width="9" customWidth="1"/>
    <col min="11794" max="11794" width="10.140625" customWidth="1"/>
    <col min="11795" max="11795" width="15.5703125" customWidth="1"/>
    <col min="12033" max="12033" width="29.5703125" customWidth="1"/>
    <col min="12034" max="12034" width="23" customWidth="1"/>
    <col min="12035" max="12035" width="17" customWidth="1"/>
    <col min="12036" max="12036" width="4" bestFit="1" customWidth="1"/>
    <col min="12037" max="12037" width="3.7109375" customWidth="1"/>
    <col min="12038" max="12038" width="4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4.28515625" customWidth="1"/>
    <col min="12045" max="12045" width="3.85546875" bestFit="1" customWidth="1"/>
    <col min="12046" max="12046" width="4" bestFit="1" customWidth="1"/>
    <col min="12047" max="12047" width="3.85546875" customWidth="1"/>
    <col min="12048" max="12048" width="11.5703125" customWidth="1"/>
    <col min="12049" max="12049" width="9" customWidth="1"/>
    <col min="12050" max="12050" width="10.140625" customWidth="1"/>
    <col min="12051" max="12051" width="15.5703125" customWidth="1"/>
    <col min="12289" max="12289" width="29.5703125" customWidth="1"/>
    <col min="12290" max="12290" width="23" customWidth="1"/>
    <col min="12291" max="12291" width="17" customWidth="1"/>
    <col min="12292" max="12292" width="4" bestFit="1" customWidth="1"/>
    <col min="12293" max="12293" width="3.7109375" customWidth="1"/>
    <col min="12294" max="12294" width="4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4.28515625" customWidth="1"/>
    <col min="12301" max="12301" width="3.85546875" bestFit="1" customWidth="1"/>
    <col min="12302" max="12302" width="4" bestFit="1" customWidth="1"/>
    <col min="12303" max="12303" width="3.85546875" customWidth="1"/>
    <col min="12304" max="12304" width="11.5703125" customWidth="1"/>
    <col min="12305" max="12305" width="9" customWidth="1"/>
    <col min="12306" max="12306" width="10.140625" customWidth="1"/>
    <col min="12307" max="12307" width="15.5703125" customWidth="1"/>
    <col min="12545" max="12545" width="29.5703125" customWidth="1"/>
    <col min="12546" max="12546" width="23" customWidth="1"/>
    <col min="12547" max="12547" width="17" customWidth="1"/>
    <col min="12548" max="12548" width="4" bestFit="1" customWidth="1"/>
    <col min="12549" max="12549" width="3.7109375" customWidth="1"/>
    <col min="12550" max="12550" width="4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4.28515625" customWidth="1"/>
    <col min="12557" max="12557" width="3.85546875" bestFit="1" customWidth="1"/>
    <col min="12558" max="12558" width="4" bestFit="1" customWidth="1"/>
    <col min="12559" max="12559" width="3.85546875" customWidth="1"/>
    <col min="12560" max="12560" width="11.5703125" customWidth="1"/>
    <col min="12561" max="12561" width="9" customWidth="1"/>
    <col min="12562" max="12562" width="10.140625" customWidth="1"/>
    <col min="12563" max="12563" width="15.5703125" customWidth="1"/>
    <col min="12801" max="12801" width="29.5703125" customWidth="1"/>
    <col min="12802" max="12802" width="23" customWidth="1"/>
    <col min="12803" max="12803" width="17" customWidth="1"/>
    <col min="12804" max="12804" width="4" bestFit="1" customWidth="1"/>
    <col min="12805" max="12805" width="3.7109375" customWidth="1"/>
    <col min="12806" max="12806" width="4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4.28515625" customWidth="1"/>
    <col min="12813" max="12813" width="3.85546875" bestFit="1" customWidth="1"/>
    <col min="12814" max="12814" width="4" bestFit="1" customWidth="1"/>
    <col min="12815" max="12815" width="3.85546875" customWidth="1"/>
    <col min="12816" max="12816" width="11.5703125" customWidth="1"/>
    <col min="12817" max="12817" width="9" customWidth="1"/>
    <col min="12818" max="12818" width="10.140625" customWidth="1"/>
    <col min="12819" max="12819" width="15.5703125" customWidth="1"/>
    <col min="13057" max="13057" width="29.5703125" customWidth="1"/>
    <col min="13058" max="13058" width="23" customWidth="1"/>
    <col min="13059" max="13059" width="17" customWidth="1"/>
    <col min="13060" max="13060" width="4" bestFit="1" customWidth="1"/>
    <col min="13061" max="13061" width="3.7109375" customWidth="1"/>
    <col min="13062" max="13062" width="4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4.28515625" customWidth="1"/>
    <col min="13069" max="13069" width="3.85546875" bestFit="1" customWidth="1"/>
    <col min="13070" max="13070" width="4" bestFit="1" customWidth="1"/>
    <col min="13071" max="13071" width="3.85546875" customWidth="1"/>
    <col min="13072" max="13072" width="11.5703125" customWidth="1"/>
    <col min="13073" max="13073" width="9" customWidth="1"/>
    <col min="13074" max="13074" width="10.140625" customWidth="1"/>
    <col min="13075" max="13075" width="15.5703125" customWidth="1"/>
    <col min="13313" max="13313" width="29.5703125" customWidth="1"/>
    <col min="13314" max="13314" width="23" customWidth="1"/>
    <col min="13315" max="13315" width="17" customWidth="1"/>
    <col min="13316" max="13316" width="4" bestFit="1" customWidth="1"/>
    <col min="13317" max="13317" width="3.7109375" customWidth="1"/>
    <col min="13318" max="13318" width="4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4.28515625" customWidth="1"/>
    <col min="13325" max="13325" width="3.85546875" bestFit="1" customWidth="1"/>
    <col min="13326" max="13326" width="4" bestFit="1" customWidth="1"/>
    <col min="13327" max="13327" width="3.85546875" customWidth="1"/>
    <col min="13328" max="13328" width="11.5703125" customWidth="1"/>
    <col min="13329" max="13329" width="9" customWidth="1"/>
    <col min="13330" max="13330" width="10.140625" customWidth="1"/>
    <col min="13331" max="13331" width="15.5703125" customWidth="1"/>
    <col min="13569" max="13569" width="29.5703125" customWidth="1"/>
    <col min="13570" max="13570" width="23" customWidth="1"/>
    <col min="13571" max="13571" width="17" customWidth="1"/>
    <col min="13572" max="13572" width="4" bestFit="1" customWidth="1"/>
    <col min="13573" max="13573" width="3.7109375" customWidth="1"/>
    <col min="13574" max="13574" width="4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4.28515625" customWidth="1"/>
    <col min="13581" max="13581" width="3.85546875" bestFit="1" customWidth="1"/>
    <col min="13582" max="13582" width="4" bestFit="1" customWidth="1"/>
    <col min="13583" max="13583" width="3.85546875" customWidth="1"/>
    <col min="13584" max="13584" width="11.5703125" customWidth="1"/>
    <col min="13585" max="13585" width="9" customWidth="1"/>
    <col min="13586" max="13586" width="10.140625" customWidth="1"/>
    <col min="13587" max="13587" width="15.5703125" customWidth="1"/>
    <col min="13825" max="13825" width="29.5703125" customWidth="1"/>
    <col min="13826" max="13826" width="23" customWidth="1"/>
    <col min="13827" max="13827" width="17" customWidth="1"/>
    <col min="13828" max="13828" width="4" bestFit="1" customWidth="1"/>
    <col min="13829" max="13829" width="3.7109375" customWidth="1"/>
    <col min="13830" max="13830" width="4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4.28515625" customWidth="1"/>
    <col min="13837" max="13837" width="3.85546875" bestFit="1" customWidth="1"/>
    <col min="13838" max="13838" width="4" bestFit="1" customWidth="1"/>
    <col min="13839" max="13839" width="3.85546875" customWidth="1"/>
    <col min="13840" max="13840" width="11.5703125" customWidth="1"/>
    <col min="13841" max="13841" width="9" customWidth="1"/>
    <col min="13842" max="13842" width="10.140625" customWidth="1"/>
    <col min="13843" max="13843" width="15.5703125" customWidth="1"/>
    <col min="14081" max="14081" width="29.5703125" customWidth="1"/>
    <col min="14082" max="14082" width="23" customWidth="1"/>
    <col min="14083" max="14083" width="17" customWidth="1"/>
    <col min="14084" max="14084" width="4" bestFit="1" customWidth="1"/>
    <col min="14085" max="14085" width="3.7109375" customWidth="1"/>
    <col min="14086" max="14086" width="4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4.28515625" customWidth="1"/>
    <col min="14093" max="14093" width="3.85546875" bestFit="1" customWidth="1"/>
    <col min="14094" max="14094" width="4" bestFit="1" customWidth="1"/>
    <col min="14095" max="14095" width="3.85546875" customWidth="1"/>
    <col min="14096" max="14096" width="11.5703125" customWidth="1"/>
    <col min="14097" max="14097" width="9" customWidth="1"/>
    <col min="14098" max="14098" width="10.140625" customWidth="1"/>
    <col min="14099" max="14099" width="15.5703125" customWidth="1"/>
    <col min="14337" max="14337" width="29.5703125" customWidth="1"/>
    <col min="14338" max="14338" width="23" customWidth="1"/>
    <col min="14339" max="14339" width="17" customWidth="1"/>
    <col min="14340" max="14340" width="4" bestFit="1" customWidth="1"/>
    <col min="14341" max="14341" width="3.7109375" customWidth="1"/>
    <col min="14342" max="14342" width="4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4.28515625" customWidth="1"/>
    <col min="14349" max="14349" width="3.85546875" bestFit="1" customWidth="1"/>
    <col min="14350" max="14350" width="4" bestFit="1" customWidth="1"/>
    <col min="14351" max="14351" width="3.85546875" customWidth="1"/>
    <col min="14352" max="14352" width="11.5703125" customWidth="1"/>
    <col min="14353" max="14353" width="9" customWidth="1"/>
    <col min="14354" max="14354" width="10.140625" customWidth="1"/>
    <col min="14355" max="14355" width="15.5703125" customWidth="1"/>
    <col min="14593" max="14593" width="29.5703125" customWidth="1"/>
    <col min="14594" max="14594" width="23" customWidth="1"/>
    <col min="14595" max="14595" width="17" customWidth="1"/>
    <col min="14596" max="14596" width="4" bestFit="1" customWidth="1"/>
    <col min="14597" max="14597" width="3.7109375" customWidth="1"/>
    <col min="14598" max="14598" width="4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4.28515625" customWidth="1"/>
    <col min="14605" max="14605" width="3.85546875" bestFit="1" customWidth="1"/>
    <col min="14606" max="14606" width="4" bestFit="1" customWidth="1"/>
    <col min="14607" max="14607" width="3.85546875" customWidth="1"/>
    <col min="14608" max="14608" width="11.5703125" customWidth="1"/>
    <col min="14609" max="14609" width="9" customWidth="1"/>
    <col min="14610" max="14610" width="10.140625" customWidth="1"/>
    <col min="14611" max="14611" width="15.5703125" customWidth="1"/>
    <col min="14849" max="14849" width="29.5703125" customWidth="1"/>
    <col min="14850" max="14850" width="23" customWidth="1"/>
    <col min="14851" max="14851" width="17" customWidth="1"/>
    <col min="14852" max="14852" width="4" bestFit="1" customWidth="1"/>
    <col min="14853" max="14853" width="3.7109375" customWidth="1"/>
    <col min="14854" max="14854" width="4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4.28515625" customWidth="1"/>
    <col min="14861" max="14861" width="3.85546875" bestFit="1" customWidth="1"/>
    <col min="14862" max="14862" width="4" bestFit="1" customWidth="1"/>
    <col min="14863" max="14863" width="3.85546875" customWidth="1"/>
    <col min="14864" max="14864" width="11.5703125" customWidth="1"/>
    <col min="14865" max="14865" width="9" customWidth="1"/>
    <col min="14866" max="14866" width="10.140625" customWidth="1"/>
    <col min="14867" max="14867" width="15.5703125" customWidth="1"/>
    <col min="15105" max="15105" width="29.5703125" customWidth="1"/>
    <col min="15106" max="15106" width="23" customWidth="1"/>
    <col min="15107" max="15107" width="17" customWidth="1"/>
    <col min="15108" max="15108" width="4" bestFit="1" customWidth="1"/>
    <col min="15109" max="15109" width="3.7109375" customWidth="1"/>
    <col min="15110" max="15110" width="4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4.28515625" customWidth="1"/>
    <col min="15117" max="15117" width="3.85546875" bestFit="1" customWidth="1"/>
    <col min="15118" max="15118" width="4" bestFit="1" customWidth="1"/>
    <col min="15119" max="15119" width="3.85546875" customWidth="1"/>
    <col min="15120" max="15120" width="11.5703125" customWidth="1"/>
    <col min="15121" max="15121" width="9" customWidth="1"/>
    <col min="15122" max="15122" width="10.140625" customWidth="1"/>
    <col min="15123" max="15123" width="15.5703125" customWidth="1"/>
    <col min="15361" max="15361" width="29.5703125" customWidth="1"/>
    <col min="15362" max="15362" width="23" customWidth="1"/>
    <col min="15363" max="15363" width="17" customWidth="1"/>
    <col min="15364" max="15364" width="4" bestFit="1" customWidth="1"/>
    <col min="15365" max="15365" width="3.7109375" customWidth="1"/>
    <col min="15366" max="15366" width="4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4.28515625" customWidth="1"/>
    <col min="15373" max="15373" width="3.85546875" bestFit="1" customWidth="1"/>
    <col min="15374" max="15374" width="4" bestFit="1" customWidth="1"/>
    <col min="15375" max="15375" width="3.85546875" customWidth="1"/>
    <col min="15376" max="15376" width="11.5703125" customWidth="1"/>
    <col min="15377" max="15377" width="9" customWidth="1"/>
    <col min="15378" max="15378" width="10.140625" customWidth="1"/>
    <col min="15379" max="15379" width="15.5703125" customWidth="1"/>
    <col min="15617" max="15617" width="29.5703125" customWidth="1"/>
    <col min="15618" max="15618" width="23" customWidth="1"/>
    <col min="15619" max="15619" width="17" customWidth="1"/>
    <col min="15620" max="15620" width="4" bestFit="1" customWidth="1"/>
    <col min="15621" max="15621" width="3.7109375" customWidth="1"/>
    <col min="15622" max="15622" width="4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4.28515625" customWidth="1"/>
    <col min="15629" max="15629" width="3.85546875" bestFit="1" customWidth="1"/>
    <col min="15630" max="15630" width="4" bestFit="1" customWidth="1"/>
    <col min="15631" max="15631" width="3.85546875" customWidth="1"/>
    <col min="15632" max="15632" width="11.5703125" customWidth="1"/>
    <col min="15633" max="15633" width="9" customWidth="1"/>
    <col min="15634" max="15634" width="10.140625" customWidth="1"/>
    <col min="15635" max="15635" width="15.5703125" customWidth="1"/>
    <col min="15873" max="15873" width="29.5703125" customWidth="1"/>
    <col min="15874" max="15874" width="23" customWidth="1"/>
    <col min="15875" max="15875" width="17" customWidth="1"/>
    <col min="15876" max="15876" width="4" bestFit="1" customWidth="1"/>
    <col min="15877" max="15877" width="3.7109375" customWidth="1"/>
    <col min="15878" max="15878" width="4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4.28515625" customWidth="1"/>
    <col min="15885" max="15885" width="3.85546875" bestFit="1" customWidth="1"/>
    <col min="15886" max="15886" width="4" bestFit="1" customWidth="1"/>
    <col min="15887" max="15887" width="3.85546875" customWidth="1"/>
    <col min="15888" max="15888" width="11.5703125" customWidth="1"/>
    <col min="15889" max="15889" width="9" customWidth="1"/>
    <col min="15890" max="15890" width="10.140625" customWidth="1"/>
    <col min="15891" max="15891" width="15.5703125" customWidth="1"/>
    <col min="16129" max="16129" width="29.5703125" customWidth="1"/>
    <col min="16130" max="16130" width="23" customWidth="1"/>
    <col min="16131" max="16131" width="17" customWidth="1"/>
    <col min="16132" max="16132" width="4" bestFit="1" customWidth="1"/>
    <col min="16133" max="16133" width="3.7109375" customWidth="1"/>
    <col min="16134" max="16134" width="4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4.28515625" customWidth="1"/>
    <col min="16141" max="16141" width="3.85546875" bestFit="1" customWidth="1"/>
    <col min="16142" max="16142" width="4" bestFit="1" customWidth="1"/>
    <col min="16143" max="16143" width="3.85546875" customWidth="1"/>
    <col min="16144" max="16144" width="11.5703125" customWidth="1"/>
    <col min="16145" max="16145" width="9" customWidth="1"/>
    <col min="16146" max="16146" width="10.140625" customWidth="1"/>
    <col min="16147" max="16147" width="15.5703125" customWidth="1"/>
  </cols>
  <sheetData>
    <row r="1" spans="1:19" ht="10.5" customHeight="1" x14ac:dyDescent="0.25"/>
    <row r="2" spans="1:19" ht="29.25" customHeight="1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3.2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1" x14ac:dyDescent="0.35">
      <c r="B4" s="24"/>
      <c r="C4" s="1309" t="s">
        <v>85</v>
      </c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24"/>
      <c r="Q4" s="24"/>
      <c r="R4" s="24"/>
    </row>
    <row r="5" spans="1:19" ht="21" x14ac:dyDescent="0.25">
      <c r="A5" s="19" t="s">
        <v>1385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Q5" s="24"/>
      <c r="R5" s="24"/>
    </row>
    <row r="6" spans="1:19" ht="21" x14ac:dyDescent="0.35">
      <c r="A6" s="22" t="s">
        <v>87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Q6" s="24"/>
      <c r="R6" s="24"/>
    </row>
    <row r="7" spans="1:19" ht="22.5" customHeight="1" x14ac:dyDescent="0.25">
      <c r="A7" s="686" t="s">
        <v>1386</v>
      </c>
      <c r="B7" s="687"/>
      <c r="C7" s="687"/>
      <c r="D7" s="687"/>
      <c r="E7" s="687"/>
      <c r="F7" s="687"/>
      <c r="G7" s="687"/>
      <c r="H7" s="687"/>
      <c r="I7" s="687"/>
      <c r="J7" s="687"/>
      <c r="K7" s="688"/>
      <c r="L7" s="688"/>
      <c r="M7" s="688"/>
      <c r="N7" s="688"/>
      <c r="O7" s="688"/>
      <c r="P7" s="689"/>
      <c r="Q7" s="688"/>
      <c r="R7" s="688"/>
      <c r="S7" s="690"/>
    </row>
    <row r="8" spans="1:19" ht="15" customHeight="1" x14ac:dyDescent="0.25">
      <c r="A8" s="1409" t="s">
        <v>4</v>
      </c>
      <c r="B8" s="1409" t="s">
        <v>881</v>
      </c>
      <c r="C8" s="1409" t="s">
        <v>6</v>
      </c>
      <c r="D8" s="1411" t="s">
        <v>7</v>
      </c>
      <c r="E8" s="1411"/>
      <c r="F8" s="1411"/>
      <c r="G8" s="1411" t="s">
        <v>8</v>
      </c>
      <c r="H8" s="1411"/>
      <c r="I8" s="1411"/>
      <c r="J8" s="1411" t="s">
        <v>9</v>
      </c>
      <c r="K8" s="1411"/>
      <c r="L8" s="1411"/>
      <c r="M8" s="1411" t="s">
        <v>10</v>
      </c>
      <c r="N8" s="1411"/>
      <c r="O8" s="1411"/>
      <c r="P8" s="1409" t="s">
        <v>11</v>
      </c>
      <c r="Q8" s="1409"/>
      <c r="R8" s="1409"/>
      <c r="S8" s="1410" t="s">
        <v>12</v>
      </c>
    </row>
    <row r="9" spans="1:19" x14ac:dyDescent="0.25">
      <c r="A9" s="1409"/>
      <c r="B9" s="1409"/>
      <c r="C9" s="1409"/>
      <c r="D9" s="691" t="s">
        <v>13</v>
      </c>
      <c r="E9" s="691" t="s">
        <v>14</v>
      </c>
      <c r="F9" s="691" t="s">
        <v>15</v>
      </c>
      <c r="G9" s="691" t="s">
        <v>16</v>
      </c>
      <c r="H9" s="691" t="s">
        <v>17</v>
      </c>
      <c r="I9" s="691" t="s">
        <v>18</v>
      </c>
      <c r="J9" s="691" t="s">
        <v>19</v>
      </c>
      <c r="K9" s="691" t="s">
        <v>20</v>
      </c>
      <c r="L9" s="691" t="s">
        <v>21</v>
      </c>
      <c r="M9" s="691" t="s">
        <v>22</v>
      </c>
      <c r="N9" s="691" t="s">
        <v>23</v>
      </c>
      <c r="O9" s="691" t="s">
        <v>24</v>
      </c>
      <c r="P9" s="692" t="s">
        <v>25</v>
      </c>
      <c r="Q9" s="691" t="s">
        <v>26</v>
      </c>
      <c r="R9" s="691" t="s">
        <v>27</v>
      </c>
      <c r="S9" s="1410"/>
    </row>
    <row r="10" spans="1:19" s="118" customFormat="1" ht="70.5" customHeight="1" x14ac:dyDescent="0.25">
      <c r="A10" s="279" t="s">
        <v>1387</v>
      </c>
      <c r="B10" s="186" t="s">
        <v>1388</v>
      </c>
      <c r="C10" s="693" t="s">
        <v>1389</v>
      </c>
      <c r="D10" s="674"/>
      <c r="E10" s="674"/>
      <c r="F10" s="674"/>
      <c r="G10" s="674"/>
      <c r="H10" s="674"/>
      <c r="I10" s="674"/>
      <c r="J10" s="674"/>
      <c r="K10" s="674"/>
      <c r="L10" s="674"/>
      <c r="M10" s="674"/>
      <c r="N10" s="674"/>
      <c r="O10" s="674"/>
      <c r="P10" s="694">
        <f>SUM(P11:P23)</f>
        <v>269932</v>
      </c>
      <c r="Q10" s="676"/>
      <c r="R10" s="676"/>
      <c r="S10" s="695" t="s">
        <v>1390</v>
      </c>
    </row>
    <row r="11" spans="1:19" s="118" customFormat="1" ht="87.75" customHeight="1" x14ac:dyDescent="0.25">
      <c r="A11" s="166" t="s">
        <v>1391</v>
      </c>
      <c r="B11" s="696" t="s">
        <v>1392</v>
      </c>
      <c r="C11" s="696" t="s">
        <v>1393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697"/>
      <c r="Q11" s="680"/>
      <c r="R11" s="681"/>
      <c r="S11" s="698" t="s">
        <v>1390</v>
      </c>
    </row>
    <row r="12" spans="1:19" ht="46.5" customHeight="1" x14ac:dyDescent="0.25">
      <c r="A12" s="166" t="s">
        <v>1394</v>
      </c>
      <c r="B12" s="696" t="s">
        <v>1395</v>
      </c>
      <c r="C12" s="696" t="s">
        <v>1396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699">
        <f>'[8]Presupuesto 2018'!E31</f>
        <v>120000</v>
      </c>
      <c r="Q12" s="680"/>
      <c r="R12" s="681"/>
      <c r="S12" s="698" t="s">
        <v>1390</v>
      </c>
    </row>
    <row r="13" spans="1:19" ht="80.25" customHeight="1" x14ac:dyDescent="0.25">
      <c r="A13" s="166" t="s">
        <v>1397</v>
      </c>
      <c r="B13" s="696" t="s">
        <v>1398</v>
      </c>
      <c r="C13" s="696" t="s">
        <v>1399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697">
        <f>'[8]Presupuesto 2018'!E23</f>
        <v>0</v>
      </c>
      <c r="Q13" s="680"/>
      <c r="R13" s="681"/>
      <c r="S13" s="698" t="s">
        <v>1390</v>
      </c>
    </row>
    <row r="14" spans="1:19" ht="80.25" customHeight="1" x14ac:dyDescent="0.25">
      <c r="A14" s="166" t="s">
        <v>1400</v>
      </c>
      <c r="B14" s="696" t="s">
        <v>1401</v>
      </c>
      <c r="C14" s="696" t="s">
        <v>1402</v>
      </c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697"/>
      <c r="Q14" s="680"/>
      <c r="R14" s="681"/>
      <c r="S14" s="698"/>
    </row>
    <row r="15" spans="1:19" ht="68.25" customHeight="1" x14ac:dyDescent="0.25">
      <c r="A15" s="279" t="s">
        <v>1403</v>
      </c>
      <c r="B15" s="186" t="s">
        <v>1404</v>
      </c>
      <c r="C15" s="279" t="s">
        <v>1405</v>
      </c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700"/>
      <c r="Q15" s="439"/>
      <c r="R15" s="439"/>
      <c r="S15" s="701"/>
    </row>
    <row r="16" spans="1:19" ht="45" customHeight="1" x14ac:dyDescent="0.25">
      <c r="A16" s="702" t="s">
        <v>1406</v>
      </c>
      <c r="B16" s="314" t="s">
        <v>1407</v>
      </c>
      <c r="C16" s="314" t="s">
        <v>1297</v>
      </c>
      <c r="D16" s="248"/>
      <c r="E16" s="246"/>
      <c r="F16" s="246"/>
      <c r="G16" s="246"/>
      <c r="H16" s="246"/>
      <c r="I16" s="248"/>
      <c r="J16" s="246"/>
      <c r="K16" s="246"/>
      <c r="L16" s="248"/>
      <c r="M16" s="246"/>
      <c r="N16" s="246"/>
      <c r="O16" s="248"/>
      <c r="P16" s="697">
        <f>'[8]Presupuesto 2018'!E43</f>
        <v>29932</v>
      </c>
      <c r="Q16" s="680"/>
      <c r="R16" s="681"/>
      <c r="S16" s="698" t="s">
        <v>1408</v>
      </c>
    </row>
    <row r="17" spans="1:19" ht="66.75" customHeight="1" x14ac:dyDescent="0.25">
      <c r="A17" s="642" t="s">
        <v>1409</v>
      </c>
      <c r="B17" s="506" t="s">
        <v>1407</v>
      </c>
      <c r="C17" s="506" t="s">
        <v>1284</v>
      </c>
      <c r="D17" s="248"/>
      <c r="E17" s="246"/>
      <c r="F17" s="246"/>
      <c r="G17" s="703"/>
      <c r="H17" s="703"/>
      <c r="I17" s="248"/>
      <c r="J17" s="246"/>
      <c r="K17" s="246"/>
      <c r="L17" s="248"/>
      <c r="M17" s="248"/>
      <c r="N17" s="248"/>
      <c r="O17" s="248"/>
      <c r="P17" s="697"/>
      <c r="Q17" s="680"/>
      <c r="R17" s="681"/>
      <c r="S17" s="698"/>
    </row>
    <row r="18" spans="1:19" ht="64.5" customHeight="1" x14ac:dyDescent="0.25">
      <c r="A18" s="642" t="s">
        <v>1410</v>
      </c>
      <c r="B18" s="506" t="s">
        <v>1407</v>
      </c>
      <c r="C18" s="506" t="s">
        <v>1411</v>
      </c>
      <c r="D18" s="248"/>
      <c r="E18" s="248"/>
      <c r="F18" s="248"/>
      <c r="G18" s="246"/>
      <c r="H18" s="246"/>
      <c r="I18" s="248"/>
      <c r="J18" s="248"/>
      <c r="K18" s="248"/>
      <c r="L18" s="248"/>
      <c r="M18" s="246"/>
      <c r="N18" s="246"/>
      <c r="O18" s="248"/>
      <c r="P18" s="697"/>
      <c r="Q18" s="680"/>
      <c r="R18" s="681"/>
      <c r="S18" s="698"/>
    </row>
    <row r="19" spans="1:19" ht="69.75" customHeight="1" x14ac:dyDescent="0.25">
      <c r="A19" s="702" t="s">
        <v>1412</v>
      </c>
      <c r="B19" s="506" t="s">
        <v>1413</v>
      </c>
      <c r="C19" s="506" t="s">
        <v>1414</v>
      </c>
      <c r="D19" s="246"/>
      <c r="E19" s="246"/>
      <c r="F19" s="246"/>
      <c r="G19" s="704"/>
      <c r="H19" s="704"/>
      <c r="I19" s="246"/>
      <c r="J19" s="246"/>
      <c r="K19" s="246"/>
      <c r="L19" s="246"/>
      <c r="M19" s="246"/>
      <c r="N19" s="246"/>
      <c r="O19" s="246"/>
      <c r="P19" s="697"/>
      <c r="Q19" s="680"/>
      <c r="R19" s="681"/>
      <c r="S19" s="698"/>
    </row>
    <row r="20" spans="1:19" ht="65.25" customHeight="1" x14ac:dyDescent="0.25">
      <c r="A20" s="702" t="s">
        <v>1415</v>
      </c>
      <c r="B20" s="506" t="s">
        <v>1416</v>
      </c>
      <c r="C20" s="506" t="s">
        <v>1417</v>
      </c>
      <c r="D20" s="246"/>
      <c r="E20" s="246"/>
      <c r="F20" s="246"/>
      <c r="G20" s="705"/>
      <c r="H20" s="705"/>
      <c r="I20" s="99"/>
      <c r="J20" s="113"/>
      <c r="K20" s="113"/>
      <c r="L20" s="99"/>
      <c r="M20" s="113"/>
      <c r="N20" s="113"/>
      <c r="O20" s="121"/>
      <c r="P20" s="697">
        <f>'[8]Presupuesto 2018'!E97</f>
        <v>0</v>
      </c>
      <c r="Q20" s="680"/>
      <c r="R20" s="681"/>
      <c r="S20" s="698" t="s">
        <v>1418</v>
      </c>
    </row>
    <row r="21" spans="1:19" ht="45.75" customHeight="1" x14ac:dyDescent="0.25">
      <c r="A21" s="642" t="s">
        <v>1419</v>
      </c>
      <c r="B21" s="506" t="s">
        <v>1420</v>
      </c>
      <c r="C21" s="506" t="s">
        <v>1421</v>
      </c>
      <c r="D21" s="246"/>
      <c r="E21" s="246"/>
      <c r="F21" s="246"/>
      <c r="G21" s="705"/>
      <c r="H21" s="705"/>
      <c r="I21" s="99"/>
      <c r="J21" s="113"/>
      <c r="K21" s="113"/>
      <c r="L21" s="99"/>
      <c r="M21" s="113"/>
      <c r="N21" s="113"/>
      <c r="O21" s="121"/>
      <c r="P21" s="697">
        <f>'[8]Presupuesto 2018'!E53</f>
        <v>120000</v>
      </c>
      <c r="Q21" s="680"/>
      <c r="R21" s="681"/>
      <c r="S21" s="698" t="s">
        <v>1408</v>
      </c>
    </row>
    <row r="22" spans="1:19" ht="45.75" customHeight="1" x14ac:dyDescent="0.25">
      <c r="A22" s="702" t="s">
        <v>1422</v>
      </c>
      <c r="B22" s="506" t="s">
        <v>1423</v>
      </c>
      <c r="C22" s="506" t="s">
        <v>1424</v>
      </c>
      <c r="D22" s="246"/>
      <c r="E22" s="246"/>
      <c r="F22" s="246"/>
      <c r="G22" s="705"/>
      <c r="H22" s="705"/>
      <c r="I22" s="99"/>
      <c r="J22" s="113"/>
      <c r="K22" s="113"/>
      <c r="L22" s="99"/>
      <c r="M22" s="113"/>
      <c r="N22" s="113"/>
      <c r="O22" s="121"/>
      <c r="P22" s="697"/>
      <c r="Q22" s="680"/>
      <c r="R22" s="681"/>
      <c r="S22" s="698"/>
    </row>
    <row r="23" spans="1:19" ht="49.5" customHeight="1" x14ac:dyDescent="0.25">
      <c r="A23" s="642" t="s">
        <v>1425</v>
      </c>
      <c r="B23" s="506" t="s">
        <v>1426</v>
      </c>
      <c r="C23" s="506" t="s">
        <v>1427</v>
      </c>
      <c r="D23" s="246"/>
      <c r="E23" s="246"/>
      <c r="F23" s="246"/>
      <c r="G23" s="705"/>
      <c r="H23" s="705"/>
      <c r="I23" s="99"/>
      <c r="J23" s="113"/>
      <c r="K23" s="113"/>
      <c r="L23" s="99"/>
      <c r="M23" s="113"/>
      <c r="N23" s="113"/>
      <c r="O23" s="121"/>
      <c r="P23" s="697">
        <f>'[8]Presupuesto 2018'!E98</f>
        <v>0</v>
      </c>
      <c r="Q23" s="680"/>
      <c r="R23" s="681"/>
      <c r="S23" s="698" t="s">
        <v>1408</v>
      </c>
    </row>
    <row r="24" spans="1:19" ht="60" customHeight="1" x14ac:dyDescent="0.25">
      <c r="A24" s="166" t="s">
        <v>1428</v>
      </c>
      <c r="B24" s="696" t="s">
        <v>1429</v>
      </c>
      <c r="C24" s="696" t="s">
        <v>1430</v>
      </c>
      <c r="D24" s="246"/>
      <c r="E24" s="246"/>
      <c r="F24" s="246"/>
      <c r="G24" s="113"/>
      <c r="H24" s="113"/>
      <c r="I24" s="99"/>
      <c r="J24" s="113"/>
      <c r="K24" s="113"/>
      <c r="L24" s="99"/>
      <c r="M24" s="113"/>
      <c r="N24" s="261"/>
      <c r="O24" s="121"/>
      <c r="P24" s="697">
        <f>'[8]Presupuesto 2018'!E93</f>
        <v>0</v>
      </c>
      <c r="Q24" s="680"/>
      <c r="R24" s="681"/>
      <c r="S24" s="698" t="s">
        <v>1390</v>
      </c>
    </row>
  </sheetData>
  <mergeCells count="12">
    <mergeCell ref="P8:R8"/>
    <mergeCell ref="S8:S9"/>
    <mergeCell ref="A2:S2"/>
    <mergeCell ref="A3:S3"/>
    <mergeCell ref="C4:N4"/>
    <mergeCell ref="A8:A9"/>
    <mergeCell ref="B8:B9"/>
    <mergeCell ref="C8:C9"/>
    <mergeCell ref="D8:F8"/>
    <mergeCell ref="G8:I8"/>
    <mergeCell ref="J8:L8"/>
    <mergeCell ref="M8:O8"/>
  </mergeCells>
  <pageMargins left="0.84" right="0.31496062992125984" top="0.43" bottom="0.4" header="0.31496062992125984" footer="0.31496062992125984"/>
  <pageSetup paperSize="5" scale="9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1"/>
  <sheetViews>
    <sheetView showGridLines="0" topLeftCell="A4" zoomScaleNormal="100" workbookViewId="0">
      <selection activeCell="A22" sqref="A22"/>
    </sheetView>
  </sheetViews>
  <sheetFormatPr baseColWidth="10" defaultRowHeight="15" x14ac:dyDescent="0.25"/>
  <cols>
    <col min="1" max="1" width="33.28515625" customWidth="1"/>
    <col min="2" max="2" width="25.42578125" customWidth="1"/>
    <col min="3" max="3" width="16.85546875" customWidth="1"/>
    <col min="4" max="4" width="4" bestFit="1" customWidth="1"/>
    <col min="5" max="5" width="3.7109375" customWidth="1"/>
    <col min="6" max="6" width="4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3.85546875" customWidth="1"/>
    <col min="13" max="13" width="3.5703125" customWidth="1"/>
    <col min="14" max="14" width="4" bestFit="1" customWidth="1"/>
    <col min="15" max="15" width="4" customWidth="1"/>
    <col min="16" max="16" width="7.85546875" style="454" customWidth="1"/>
    <col min="17" max="17" width="10.7109375" customWidth="1"/>
    <col min="18" max="18" width="13.85546875" bestFit="1" customWidth="1"/>
    <col min="19" max="19" width="11.7109375" style="706" customWidth="1"/>
    <col min="257" max="257" width="33.28515625" customWidth="1"/>
    <col min="258" max="258" width="25.42578125" customWidth="1"/>
    <col min="259" max="259" width="16.85546875" customWidth="1"/>
    <col min="260" max="260" width="4" bestFit="1" customWidth="1"/>
    <col min="261" max="261" width="3.7109375" customWidth="1"/>
    <col min="262" max="262" width="4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3.85546875" customWidth="1"/>
    <col min="269" max="269" width="3.5703125" customWidth="1"/>
    <col min="270" max="270" width="4" bestFit="1" customWidth="1"/>
    <col min="271" max="271" width="4" customWidth="1"/>
    <col min="272" max="272" width="7.85546875" customWidth="1"/>
    <col min="273" max="273" width="10.7109375" customWidth="1"/>
    <col min="274" max="274" width="13.85546875" bestFit="1" customWidth="1"/>
    <col min="275" max="275" width="11.7109375" customWidth="1"/>
    <col min="513" max="513" width="33.28515625" customWidth="1"/>
    <col min="514" max="514" width="25.42578125" customWidth="1"/>
    <col min="515" max="515" width="16.85546875" customWidth="1"/>
    <col min="516" max="516" width="4" bestFit="1" customWidth="1"/>
    <col min="517" max="517" width="3.7109375" customWidth="1"/>
    <col min="518" max="518" width="4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3.85546875" customWidth="1"/>
    <col min="525" max="525" width="3.5703125" customWidth="1"/>
    <col min="526" max="526" width="4" bestFit="1" customWidth="1"/>
    <col min="527" max="527" width="4" customWidth="1"/>
    <col min="528" max="528" width="7.85546875" customWidth="1"/>
    <col min="529" max="529" width="10.7109375" customWidth="1"/>
    <col min="530" max="530" width="13.85546875" bestFit="1" customWidth="1"/>
    <col min="531" max="531" width="11.7109375" customWidth="1"/>
    <col min="769" max="769" width="33.28515625" customWidth="1"/>
    <col min="770" max="770" width="25.42578125" customWidth="1"/>
    <col min="771" max="771" width="16.85546875" customWidth="1"/>
    <col min="772" max="772" width="4" bestFit="1" customWidth="1"/>
    <col min="773" max="773" width="3.7109375" customWidth="1"/>
    <col min="774" max="774" width="4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3.85546875" customWidth="1"/>
    <col min="781" max="781" width="3.5703125" customWidth="1"/>
    <col min="782" max="782" width="4" bestFit="1" customWidth="1"/>
    <col min="783" max="783" width="4" customWidth="1"/>
    <col min="784" max="784" width="7.85546875" customWidth="1"/>
    <col min="785" max="785" width="10.7109375" customWidth="1"/>
    <col min="786" max="786" width="13.85546875" bestFit="1" customWidth="1"/>
    <col min="787" max="787" width="11.7109375" customWidth="1"/>
    <col min="1025" max="1025" width="33.28515625" customWidth="1"/>
    <col min="1026" max="1026" width="25.42578125" customWidth="1"/>
    <col min="1027" max="1027" width="16.85546875" customWidth="1"/>
    <col min="1028" max="1028" width="4" bestFit="1" customWidth="1"/>
    <col min="1029" max="1029" width="3.7109375" customWidth="1"/>
    <col min="1030" max="1030" width="4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3.85546875" customWidth="1"/>
    <col min="1037" max="1037" width="3.5703125" customWidth="1"/>
    <col min="1038" max="1038" width="4" bestFit="1" customWidth="1"/>
    <col min="1039" max="1039" width="4" customWidth="1"/>
    <col min="1040" max="1040" width="7.85546875" customWidth="1"/>
    <col min="1041" max="1041" width="10.7109375" customWidth="1"/>
    <col min="1042" max="1042" width="13.85546875" bestFit="1" customWidth="1"/>
    <col min="1043" max="1043" width="11.7109375" customWidth="1"/>
    <col min="1281" max="1281" width="33.28515625" customWidth="1"/>
    <col min="1282" max="1282" width="25.42578125" customWidth="1"/>
    <col min="1283" max="1283" width="16.85546875" customWidth="1"/>
    <col min="1284" max="1284" width="4" bestFit="1" customWidth="1"/>
    <col min="1285" max="1285" width="3.7109375" customWidth="1"/>
    <col min="1286" max="1286" width="4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3.85546875" customWidth="1"/>
    <col min="1293" max="1293" width="3.5703125" customWidth="1"/>
    <col min="1294" max="1294" width="4" bestFit="1" customWidth="1"/>
    <col min="1295" max="1295" width="4" customWidth="1"/>
    <col min="1296" max="1296" width="7.85546875" customWidth="1"/>
    <col min="1297" max="1297" width="10.7109375" customWidth="1"/>
    <col min="1298" max="1298" width="13.85546875" bestFit="1" customWidth="1"/>
    <col min="1299" max="1299" width="11.7109375" customWidth="1"/>
    <col min="1537" max="1537" width="33.28515625" customWidth="1"/>
    <col min="1538" max="1538" width="25.42578125" customWidth="1"/>
    <col min="1539" max="1539" width="16.85546875" customWidth="1"/>
    <col min="1540" max="1540" width="4" bestFit="1" customWidth="1"/>
    <col min="1541" max="1541" width="3.7109375" customWidth="1"/>
    <col min="1542" max="1542" width="4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3.85546875" customWidth="1"/>
    <col min="1549" max="1549" width="3.5703125" customWidth="1"/>
    <col min="1550" max="1550" width="4" bestFit="1" customWidth="1"/>
    <col min="1551" max="1551" width="4" customWidth="1"/>
    <col min="1552" max="1552" width="7.85546875" customWidth="1"/>
    <col min="1553" max="1553" width="10.7109375" customWidth="1"/>
    <col min="1554" max="1554" width="13.85546875" bestFit="1" customWidth="1"/>
    <col min="1555" max="1555" width="11.7109375" customWidth="1"/>
    <col min="1793" max="1793" width="33.28515625" customWidth="1"/>
    <col min="1794" max="1794" width="25.42578125" customWidth="1"/>
    <col min="1795" max="1795" width="16.85546875" customWidth="1"/>
    <col min="1796" max="1796" width="4" bestFit="1" customWidth="1"/>
    <col min="1797" max="1797" width="3.7109375" customWidth="1"/>
    <col min="1798" max="1798" width="4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3.85546875" customWidth="1"/>
    <col min="1805" max="1805" width="3.5703125" customWidth="1"/>
    <col min="1806" max="1806" width="4" bestFit="1" customWidth="1"/>
    <col min="1807" max="1807" width="4" customWidth="1"/>
    <col min="1808" max="1808" width="7.85546875" customWidth="1"/>
    <col min="1809" max="1809" width="10.7109375" customWidth="1"/>
    <col min="1810" max="1810" width="13.85546875" bestFit="1" customWidth="1"/>
    <col min="1811" max="1811" width="11.7109375" customWidth="1"/>
    <col min="2049" max="2049" width="33.28515625" customWidth="1"/>
    <col min="2050" max="2050" width="25.42578125" customWidth="1"/>
    <col min="2051" max="2051" width="16.85546875" customWidth="1"/>
    <col min="2052" max="2052" width="4" bestFit="1" customWidth="1"/>
    <col min="2053" max="2053" width="3.7109375" customWidth="1"/>
    <col min="2054" max="2054" width="4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3.85546875" customWidth="1"/>
    <col min="2061" max="2061" width="3.5703125" customWidth="1"/>
    <col min="2062" max="2062" width="4" bestFit="1" customWidth="1"/>
    <col min="2063" max="2063" width="4" customWidth="1"/>
    <col min="2064" max="2064" width="7.85546875" customWidth="1"/>
    <col min="2065" max="2065" width="10.7109375" customWidth="1"/>
    <col min="2066" max="2066" width="13.85546875" bestFit="1" customWidth="1"/>
    <col min="2067" max="2067" width="11.7109375" customWidth="1"/>
    <col min="2305" max="2305" width="33.28515625" customWidth="1"/>
    <col min="2306" max="2306" width="25.42578125" customWidth="1"/>
    <col min="2307" max="2307" width="16.85546875" customWidth="1"/>
    <col min="2308" max="2308" width="4" bestFit="1" customWidth="1"/>
    <col min="2309" max="2309" width="3.7109375" customWidth="1"/>
    <col min="2310" max="2310" width="4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3.85546875" customWidth="1"/>
    <col min="2317" max="2317" width="3.5703125" customWidth="1"/>
    <col min="2318" max="2318" width="4" bestFit="1" customWidth="1"/>
    <col min="2319" max="2319" width="4" customWidth="1"/>
    <col min="2320" max="2320" width="7.85546875" customWidth="1"/>
    <col min="2321" max="2321" width="10.7109375" customWidth="1"/>
    <col min="2322" max="2322" width="13.85546875" bestFit="1" customWidth="1"/>
    <col min="2323" max="2323" width="11.7109375" customWidth="1"/>
    <col min="2561" max="2561" width="33.28515625" customWidth="1"/>
    <col min="2562" max="2562" width="25.42578125" customWidth="1"/>
    <col min="2563" max="2563" width="16.85546875" customWidth="1"/>
    <col min="2564" max="2564" width="4" bestFit="1" customWidth="1"/>
    <col min="2565" max="2565" width="3.7109375" customWidth="1"/>
    <col min="2566" max="2566" width="4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3.85546875" customWidth="1"/>
    <col min="2573" max="2573" width="3.5703125" customWidth="1"/>
    <col min="2574" max="2574" width="4" bestFit="1" customWidth="1"/>
    <col min="2575" max="2575" width="4" customWidth="1"/>
    <col min="2576" max="2576" width="7.85546875" customWidth="1"/>
    <col min="2577" max="2577" width="10.7109375" customWidth="1"/>
    <col min="2578" max="2578" width="13.85546875" bestFit="1" customWidth="1"/>
    <col min="2579" max="2579" width="11.7109375" customWidth="1"/>
    <col min="2817" max="2817" width="33.28515625" customWidth="1"/>
    <col min="2818" max="2818" width="25.42578125" customWidth="1"/>
    <col min="2819" max="2819" width="16.85546875" customWidth="1"/>
    <col min="2820" max="2820" width="4" bestFit="1" customWidth="1"/>
    <col min="2821" max="2821" width="3.7109375" customWidth="1"/>
    <col min="2822" max="2822" width="4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3.85546875" customWidth="1"/>
    <col min="2829" max="2829" width="3.5703125" customWidth="1"/>
    <col min="2830" max="2830" width="4" bestFit="1" customWidth="1"/>
    <col min="2831" max="2831" width="4" customWidth="1"/>
    <col min="2832" max="2832" width="7.85546875" customWidth="1"/>
    <col min="2833" max="2833" width="10.7109375" customWidth="1"/>
    <col min="2834" max="2834" width="13.85546875" bestFit="1" customWidth="1"/>
    <col min="2835" max="2835" width="11.7109375" customWidth="1"/>
    <col min="3073" max="3073" width="33.28515625" customWidth="1"/>
    <col min="3074" max="3074" width="25.42578125" customWidth="1"/>
    <col min="3075" max="3075" width="16.85546875" customWidth="1"/>
    <col min="3076" max="3076" width="4" bestFit="1" customWidth="1"/>
    <col min="3077" max="3077" width="3.7109375" customWidth="1"/>
    <col min="3078" max="3078" width="4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3.85546875" customWidth="1"/>
    <col min="3085" max="3085" width="3.5703125" customWidth="1"/>
    <col min="3086" max="3086" width="4" bestFit="1" customWidth="1"/>
    <col min="3087" max="3087" width="4" customWidth="1"/>
    <col min="3088" max="3088" width="7.85546875" customWidth="1"/>
    <col min="3089" max="3089" width="10.7109375" customWidth="1"/>
    <col min="3090" max="3090" width="13.85546875" bestFit="1" customWidth="1"/>
    <col min="3091" max="3091" width="11.7109375" customWidth="1"/>
    <col min="3329" max="3329" width="33.28515625" customWidth="1"/>
    <col min="3330" max="3330" width="25.42578125" customWidth="1"/>
    <col min="3331" max="3331" width="16.85546875" customWidth="1"/>
    <col min="3332" max="3332" width="4" bestFit="1" customWidth="1"/>
    <col min="3333" max="3333" width="3.7109375" customWidth="1"/>
    <col min="3334" max="3334" width="4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3.85546875" customWidth="1"/>
    <col min="3341" max="3341" width="3.5703125" customWidth="1"/>
    <col min="3342" max="3342" width="4" bestFit="1" customWidth="1"/>
    <col min="3343" max="3343" width="4" customWidth="1"/>
    <col min="3344" max="3344" width="7.85546875" customWidth="1"/>
    <col min="3345" max="3345" width="10.7109375" customWidth="1"/>
    <col min="3346" max="3346" width="13.85546875" bestFit="1" customWidth="1"/>
    <col min="3347" max="3347" width="11.7109375" customWidth="1"/>
    <col min="3585" max="3585" width="33.28515625" customWidth="1"/>
    <col min="3586" max="3586" width="25.42578125" customWidth="1"/>
    <col min="3587" max="3587" width="16.85546875" customWidth="1"/>
    <col min="3588" max="3588" width="4" bestFit="1" customWidth="1"/>
    <col min="3589" max="3589" width="3.7109375" customWidth="1"/>
    <col min="3590" max="3590" width="4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3.85546875" customWidth="1"/>
    <col min="3597" max="3597" width="3.5703125" customWidth="1"/>
    <col min="3598" max="3598" width="4" bestFit="1" customWidth="1"/>
    <col min="3599" max="3599" width="4" customWidth="1"/>
    <col min="3600" max="3600" width="7.85546875" customWidth="1"/>
    <col min="3601" max="3601" width="10.7109375" customWidth="1"/>
    <col min="3602" max="3602" width="13.85546875" bestFit="1" customWidth="1"/>
    <col min="3603" max="3603" width="11.7109375" customWidth="1"/>
    <col min="3841" max="3841" width="33.28515625" customWidth="1"/>
    <col min="3842" max="3842" width="25.42578125" customWidth="1"/>
    <col min="3843" max="3843" width="16.85546875" customWidth="1"/>
    <col min="3844" max="3844" width="4" bestFit="1" customWidth="1"/>
    <col min="3845" max="3845" width="3.7109375" customWidth="1"/>
    <col min="3846" max="3846" width="4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3.85546875" customWidth="1"/>
    <col min="3853" max="3853" width="3.5703125" customWidth="1"/>
    <col min="3854" max="3854" width="4" bestFit="1" customWidth="1"/>
    <col min="3855" max="3855" width="4" customWidth="1"/>
    <col min="3856" max="3856" width="7.85546875" customWidth="1"/>
    <col min="3857" max="3857" width="10.7109375" customWidth="1"/>
    <col min="3858" max="3858" width="13.85546875" bestFit="1" customWidth="1"/>
    <col min="3859" max="3859" width="11.7109375" customWidth="1"/>
    <col min="4097" max="4097" width="33.28515625" customWidth="1"/>
    <col min="4098" max="4098" width="25.42578125" customWidth="1"/>
    <col min="4099" max="4099" width="16.85546875" customWidth="1"/>
    <col min="4100" max="4100" width="4" bestFit="1" customWidth="1"/>
    <col min="4101" max="4101" width="3.7109375" customWidth="1"/>
    <col min="4102" max="4102" width="4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3.85546875" customWidth="1"/>
    <col min="4109" max="4109" width="3.5703125" customWidth="1"/>
    <col min="4110" max="4110" width="4" bestFit="1" customWidth="1"/>
    <col min="4111" max="4111" width="4" customWidth="1"/>
    <col min="4112" max="4112" width="7.85546875" customWidth="1"/>
    <col min="4113" max="4113" width="10.7109375" customWidth="1"/>
    <col min="4114" max="4114" width="13.85546875" bestFit="1" customWidth="1"/>
    <col min="4115" max="4115" width="11.7109375" customWidth="1"/>
    <col min="4353" max="4353" width="33.28515625" customWidth="1"/>
    <col min="4354" max="4354" width="25.42578125" customWidth="1"/>
    <col min="4355" max="4355" width="16.85546875" customWidth="1"/>
    <col min="4356" max="4356" width="4" bestFit="1" customWidth="1"/>
    <col min="4357" max="4357" width="3.7109375" customWidth="1"/>
    <col min="4358" max="4358" width="4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3.85546875" customWidth="1"/>
    <col min="4365" max="4365" width="3.5703125" customWidth="1"/>
    <col min="4366" max="4366" width="4" bestFit="1" customWidth="1"/>
    <col min="4367" max="4367" width="4" customWidth="1"/>
    <col min="4368" max="4368" width="7.85546875" customWidth="1"/>
    <col min="4369" max="4369" width="10.7109375" customWidth="1"/>
    <col min="4370" max="4370" width="13.85546875" bestFit="1" customWidth="1"/>
    <col min="4371" max="4371" width="11.7109375" customWidth="1"/>
    <col min="4609" max="4609" width="33.28515625" customWidth="1"/>
    <col min="4610" max="4610" width="25.42578125" customWidth="1"/>
    <col min="4611" max="4611" width="16.85546875" customWidth="1"/>
    <col min="4612" max="4612" width="4" bestFit="1" customWidth="1"/>
    <col min="4613" max="4613" width="3.7109375" customWidth="1"/>
    <col min="4614" max="4614" width="4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3.85546875" customWidth="1"/>
    <col min="4621" max="4621" width="3.5703125" customWidth="1"/>
    <col min="4622" max="4622" width="4" bestFit="1" customWidth="1"/>
    <col min="4623" max="4623" width="4" customWidth="1"/>
    <col min="4624" max="4624" width="7.85546875" customWidth="1"/>
    <col min="4625" max="4625" width="10.7109375" customWidth="1"/>
    <col min="4626" max="4626" width="13.85546875" bestFit="1" customWidth="1"/>
    <col min="4627" max="4627" width="11.7109375" customWidth="1"/>
    <col min="4865" max="4865" width="33.28515625" customWidth="1"/>
    <col min="4866" max="4866" width="25.42578125" customWidth="1"/>
    <col min="4867" max="4867" width="16.85546875" customWidth="1"/>
    <col min="4868" max="4868" width="4" bestFit="1" customWidth="1"/>
    <col min="4869" max="4869" width="3.7109375" customWidth="1"/>
    <col min="4870" max="4870" width="4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3.85546875" customWidth="1"/>
    <col min="4877" max="4877" width="3.5703125" customWidth="1"/>
    <col min="4878" max="4878" width="4" bestFit="1" customWidth="1"/>
    <col min="4879" max="4879" width="4" customWidth="1"/>
    <col min="4880" max="4880" width="7.85546875" customWidth="1"/>
    <col min="4881" max="4881" width="10.7109375" customWidth="1"/>
    <col min="4882" max="4882" width="13.85546875" bestFit="1" customWidth="1"/>
    <col min="4883" max="4883" width="11.7109375" customWidth="1"/>
    <col min="5121" max="5121" width="33.28515625" customWidth="1"/>
    <col min="5122" max="5122" width="25.42578125" customWidth="1"/>
    <col min="5123" max="5123" width="16.85546875" customWidth="1"/>
    <col min="5124" max="5124" width="4" bestFit="1" customWidth="1"/>
    <col min="5125" max="5125" width="3.7109375" customWidth="1"/>
    <col min="5126" max="5126" width="4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3.85546875" customWidth="1"/>
    <col min="5133" max="5133" width="3.5703125" customWidth="1"/>
    <col min="5134" max="5134" width="4" bestFit="1" customWidth="1"/>
    <col min="5135" max="5135" width="4" customWidth="1"/>
    <col min="5136" max="5136" width="7.85546875" customWidth="1"/>
    <col min="5137" max="5137" width="10.7109375" customWidth="1"/>
    <col min="5138" max="5138" width="13.85546875" bestFit="1" customWidth="1"/>
    <col min="5139" max="5139" width="11.7109375" customWidth="1"/>
    <col min="5377" max="5377" width="33.28515625" customWidth="1"/>
    <col min="5378" max="5378" width="25.42578125" customWidth="1"/>
    <col min="5379" max="5379" width="16.85546875" customWidth="1"/>
    <col min="5380" max="5380" width="4" bestFit="1" customWidth="1"/>
    <col min="5381" max="5381" width="3.7109375" customWidth="1"/>
    <col min="5382" max="5382" width="4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3.85546875" customWidth="1"/>
    <col min="5389" max="5389" width="3.5703125" customWidth="1"/>
    <col min="5390" max="5390" width="4" bestFit="1" customWidth="1"/>
    <col min="5391" max="5391" width="4" customWidth="1"/>
    <col min="5392" max="5392" width="7.85546875" customWidth="1"/>
    <col min="5393" max="5393" width="10.7109375" customWidth="1"/>
    <col min="5394" max="5394" width="13.85546875" bestFit="1" customWidth="1"/>
    <col min="5395" max="5395" width="11.7109375" customWidth="1"/>
    <col min="5633" max="5633" width="33.28515625" customWidth="1"/>
    <col min="5634" max="5634" width="25.42578125" customWidth="1"/>
    <col min="5635" max="5635" width="16.85546875" customWidth="1"/>
    <col min="5636" max="5636" width="4" bestFit="1" customWidth="1"/>
    <col min="5637" max="5637" width="3.7109375" customWidth="1"/>
    <col min="5638" max="5638" width="4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3.85546875" customWidth="1"/>
    <col min="5645" max="5645" width="3.5703125" customWidth="1"/>
    <col min="5646" max="5646" width="4" bestFit="1" customWidth="1"/>
    <col min="5647" max="5647" width="4" customWidth="1"/>
    <col min="5648" max="5648" width="7.85546875" customWidth="1"/>
    <col min="5649" max="5649" width="10.7109375" customWidth="1"/>
    <col min="5650" max="5650" width="13.85546875" bestFit="1" customWidth="1"/>
    <col min="5651" max="5651" width="11.7109375" customWidth="1"/>
    <col min="5889" max="5889" width="33.28515625" customWidth="1"/>
    <col min="5890" max="5890" width="25.42578125" customWidth="1"/>
    <col min="5891" max="5891" width="16.85546875" customWidth="1"/>
    <col min="5892" max="5892" width="4" bestFit="1" customWidth="1"/>
    <col min="5893" max="5893" width="3.7109375" customWidth="1"/>
    <col min="5894" max="5894" width="4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3.85546875" customWidth="1"/>
    <col min="5901" max="5901" width="3.5703125" customWidth="1"/>
    <col min="5902" max="5902" width="4" bestFit="1" customWidth="1"/>
    <col min="5903" max="5903" width="4" customWidth="1"/>
    <col min="5904" max="5904" width="7.85546875" customWidth="1"/>
    <col min="5905" max="5905" width="10.7109375" customWidth="1"/>
    <col min="5906" max="5906" width="13.85546875" bestFit="1" customWidth="1"/>
    <col min="5907" max="5907" width="11.7109375" customWidth="1"/>
    <col min="6145" max="6145" width="33.28515625" customWidth="1"/>
    <col min="6146" max="6146" width="25.42578125" customWidth="1"/>
    <col min="6147" max="6147" width="16.85546875" customWidth="1"/>
    <col min="6148" max="6148" width="4" bestFit="1" customWidth="1"/>
    <col min="6149" max="6149" width="3.7109375" customWidth="1"/>
    <col min="6150" max="6150" width="4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3.85546875" customWidth="1"/>
    <col min="6157" max="6157" width="3.5703125" customWidth="1"/>
    <col min="6158" max="6158" width="4" bestFit="1" customWidth="1"/>
    <col min="6159" max="6159" width="4" customWidth="1"/>
    <col min="6160" max="6160" width="7.85546875" customWidth="1"/>
    <col min="6161" max="6161" width="10.7109375" customWidth="1"/>
    <col min="6162" max="6162" width="13.85546875" bestFit="1" customWidth="1"/>
    <col min="6163" max="6163" width="11.7109375" customWidth="1"/>
    <col min="6401" max="6401" width="33.28515625" customWidth="1"/>
    <col min="6402" max="6402" width="25.42578125" customWidth="1"/>
    <col min="6403" max="6403" width="16.85546875" customWidth="1"/>
    <col min="6404" max="6404" width="4" bestFit="1" customWidth="1"/>
    <col min="6405" max="6405" width="3.7109375" customWidth="1"/>
    <col min="6406" max="6406" width="4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3.85546875" customWidth="1"/>
    <col min="6413" max="6413" width="3.5703125" customWidth="1"/>
    <col min="6414" max="6414" width="4" bestFit="1" customWidth="1"/>
    <col min="6415" max="6415" width="4" customWidth="1"/>
    <col min="6416" max="6416" width="7.85546875" customWidth="1"/>
    <col min="6417" max="6417" width="10.7109375" customWidth="1"/>
    <col min="6418" max="6418" width="13.85546875" bestFit="1" customWidth="1"/>
    <col min="6419" max="6419" width="11.7109375" customWidth="1"/>
    <col min="6657" max="6657" width="33.28515625" customWidth="1"/>
    <col min="6658" max="6658" width="25.42578125" customWidth="1"/>
    <col min="6659" max="6659" width="16.85546875" customWidth="1"/>
    <col min="6660" max="6660" width="4" bestFit="1" customWidth="1"/>
    <col min="6661" max="6661" width="3.7109375" customWidth="1"/>
    <col min="6662" max="6662" width="4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3.85546875" customWidth="1"/>
    <col min="6669" max="6669" width="3.5703125" customWidth="1"/>
    <col min="6670" max="6670" width="4" bestFit="1" customWidth="1"/>
    <col min="6671" max="6671" width="4" customWidth="1"/>
    <col min="6672" max="6672" width="7.85546875" customWidth="1"/>
    <col min="6673" max="6673" width="10.7109375" customWidth="1"/>
    <col min="6674" max="6674" width="13.85546875" bestFit="1" customWidth="1"/>
    <col min="6675" max="6675" width="11.7109375" customWidth="1"/>
    <col min="6913" max="6913" width="33.28515625" customWidth="1"/>
    <col min="6914" max="6914" width="25.42578125" customWidth="1"/>
    <col min="6915" max="6915" width="16.85546875" customWidth="1"/>
    <col min="6916" max="6916" width="4" bestFit="1" customWidth="1"/>
    <col min="6917" max="6917" width="3.7109375" customWidth="1"/>
    <col min="6918" max="6918" width="4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3.85546875" customWidth="1"/>
    <col min="6925" max="6925" width="3.5703125" customWidth="1"/>
    <col min="6926" max="6926" width="4" bestFit="1" customWidth="1"/>
    <col min="6927" max="6927" width="4" customWidth="1"/>
    <col min="6928" max="6928" width="7.85546875" customWidth="1"/>
    <col min="6929" max="6929" width="10.7109375" customWidth="1"/>
    <col min="6930" max="6930" width="13.85546875" bestFit="1" customWidth="1"/>
    <col min="6931" max="6931" width="11.7109375" customWidth="1"/>
    <col min="7169" max="7169" width="33.28515625" customWidth="1"/>
    <col min="7170" max="7170" width="25.42578125" customWidth="1"/>
    <col min="7171" max="7171" width="16.85546875" customWidth="1"/>
    <col min="7172" max="7172" width="4" bestFit="1" customWidth="1"/>
    <col min="7173" max="7173" width="3.7109375" customWidth="1"/>
    <col min="7174" max="7174" width="4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3.85546875" customWidth="1"/>
    <col min="7181" max="7181" width="3.5703125" customWidth="1"/>
    <col min="7182" max="7182" width="4" bestFit="1" customWidth="1"/>
    <col min="7183" max="7183" width="4" customWidth="1"/>
    <col min="7184" max="7184" width="7.85546875" customWidth="1"/>
    <col min="7185" max="7185" width="10.7109375" customWidth="1"/>
    <col min="7186" max="7186" width="13.85546875" bestFit="1" customWidth="1"/>
    <col min="7187" max="7187" width="11.7109375" customWidth="1"/>
    <col min="7425" max="7425" width="33.28515625" customWidth="1"/>
    <col min="7426" max="7426" width="25.42578125" customWidth="1"/>
    <col min="7427" max="7427" width="16.85546875" customWidth="1"/>
    <col min="7428" max="7428" width="4" bestFit="1" customWidth="1"/>
    <col min="7429" max="7429" width="3.7109375" customWidth="1"/>
    <col min="7430" max="7430" width="4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3.85546875" customWidth="1"/>
    <col min="7437" max="7437" width="3.5703125" customWidth="1"/>
    <col min="7438" max="7438" width="4" bestFit="1" customWidth="1"/>
    <col min="7439" max="7439" width="4" customWidth="1"/>
    <col min="7440" max="7440" width="7.85546875" customWidth="1"/>
    <col min="7441" max="7441" width="10.7109375" customWidth="1"/>
    <col min="7442" max="7442" width="13.85546875" bestFit="1" customWidth="1"/>
    <col min="7443" max="7443" width="11.7109375" customWidth="1"/>
    <col min="7681" max="7681" width="33.28515625" customWidth="1"/>
    <col min="7682" max="7682" width="25.42578125" customWidth="1"/>
    <col min="7683" max="7683" width="16.85546875" customWidth="1"/>
    <col min="7684" max="7684" width="4" bestFit="1" customWidth="1"/>
    <col min="7685" max="7685" width="3.7109375" customWidth="1"/>
    <col min="7686" max="7686" width="4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3.85546875" customWidth="1"/>
    <col min="7693" max="7693" width="3.5703125" customWidth="1"/>
    <col min="7694" max="7694" width="4" bestFit="1" customWidth="1"/>
    <col min="7695" max="7695" width="4" customWidth="1"/>
    <col min="7696" max="7696" width="7.85546875" customWidth="1"/>
    <col min="7697" max="7697" width="10.7109375" customWidth="1"/>
    <col min="7698" max="7698" width="13.85546875" bestFit="1" customWidth="1"/>
    <col min="7699" max="7699" width="11.7109375" customWidth="1"/>
    <col min="7937" max="7937" width="33.28515625" customWidth="1"/>
    <col min="7938" max="7938" width="25.42578125" customWidth="1"/>
    <col min="7939" max="7939" width="16.85546875" customWidth="1"/>
    <col min="7940" max="7940" width="4" bestFit="1" customWidth="1"/>
    <col min="7941" max="7941" width="3.7109375" customWidth="1"/>
    <col min="7942" max="7942" width="4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3.85546875" customWidth="1"/>
    <col min="7949" max="7949" width="3.5703125" customWidth="1"/>
    <col min="7950" max="7950" width="4" bestFit="1" customWidth="1"/>
    <col min="7951" max="7951" width="4" customWidth="1"/>
    <col min="7952" max="7952" width="7.85546875" customWidth="1"/>
    <col min="7953" max="7953" width="10.7109375" customWidth="1"/>
    <col min="7954" max="7954" width="13.85546875" bestFit="1" customWidth="1"/>
    <col min="7955" max="7955" width="11.7109375" customWidth="1"/>
    <col min="8193" max="8193" width="33.28515625" customWidth="1"/>
    <col min="8194" max="8194" width="25.42578125" customWidth="1"/>
    <col min="8195" max="8195" width="16.85546875" customWidth="1"/>
    <col min="8196" max="8196" width="4" bestFit="1" customWidth="1"/>
    <col min="8197" max="8197" width="3.7109375" customWidth="1"/>
    <col min="8198" max="8198" width="4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3.85546875" customWidth="1"/>
    <col min="8205" max="8205" width="3.5703125" customWidth="1"/>
    <col min="8206" max="8206" width="4" bestFit="1" customWidth="1"/>
    <col min="8207" max="8207" width="4" customWidth="1"/>
    <col min="8208" max="8208" width="7.85546875" customWidth="1"/>
    <col min="8209" max="8209" width="10.7109375" customWidth="1"/>
    <col min="8210" max="8210" width="13.85546875" bestFit="1" customWidth="1"/>
    <col min="8211" max="8211" width="11.7109375" customWidth="1"/>
    <col min="8449" max="8449" width="33.28515625" customWidth="1"/>
    <col min="8450" max="8450" width="25.42578125" customWidth="1"/>
    <col min="8451" max="8451" width="16.85546875" customWidth="1"/>
    <col min="8452" max="8452" width="4" bestFit="1" customWidth="1"/>
    <col min="8453" max="8453" width="3.7109375" customWidth="1"/>
    <col min="8454" max="8454" width="4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3.85546875" customWidth="1"/>
    <col min="8461" max="8461" width="3.5703125" customWidth="1"/>
    <col min="8462" max="8462" width="4" bestFit="1" customWidth="1"/>
    <col min="8463" max="8463" width="4" customWidth="1"/>
    <col min="8464" max="8464" width="7.85546875" customWidth="1"/>
    <col min="8465" max="8465" width="10.7109375" customWidth="1"/>
    <col min="8466" max="8466" width="13.85546875" bestFit="1" customWidth="1"/>
    <col min="8467" max="8467" width="11.7109375" customWidth="1"/>
    <col min="8705" max="8705" width="33.28515625" customWidth="1"/>
    <col min="8706" max="8706" width="25.42578125" customWidth="1"/>
    <col min="8707" max="8707" width="16.85546875" customWidth="1"/>
    <col min="8708" max="8708" width="4" bestFit="1" customWidth="1"/>
    <col min="8709" max="8709" width="3.7109375" customWidth="1"/>
    <col min="8710" max="8710" width="4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3.85546875" customWidth="1"/>
    <col min="8717" max="8717" width="3.5703125" customWidth="1"/>
    <col min="8718" max="8718" width="4" bestFit="1" customWidth="1"/>
    <col min="8719" max="8719" width="4" customWidth="1"/>
    <col min="8720" max="8720" width="7.85546875" customWidth="1"/>
    <col min="8721" max="8721" width="10.7109375" customWidth="1"/>
    <col min="8722" max="8722" width="13.85546875" bestFit="1" customWidth="1"/>
    <col min="8723" max="8723" width="11.7109375" customWidth="1"/>
    <col min="8961" max="8961" width="33.28515625" customWidth="1"/>
    <col min="8962" max="8962" width="25.42578125" customWidth="1"/>
    <col min="8963" max="8963" width="16.85546875" customWidth="1"/>
    <col min="8964" max="8964" width="4" bestFit="1" customWidth="1"/>
    <col min="8965" max="8965" width="3.7109375" customWidth="1"/>
    <col min="8966" max="8966" width="4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3.85546875" customWidth="1"/>
    <col min="8973" max="8973" width="3.5703125" customWidth="1"/>
    <col min="8974" max="8974" width="4" bestFit="1" customWidth="1"/>
    <col min="8975" max="8975" width="4" customWidth="1"/>
    <col min="8976" max="8976" width="7.85546875" customWidth="1"/>
    <col min="8977" max="8977" width="10.7109375" customWidth="1"/>
    <col min="8978" max="8978" width="13.85546875" bestFit="1" customWidth="1"/>
    <col min="8979" max="8979" width="11.7109375" customWidth="1"/>
    <col min="9217" max="9217" width="33.28515625" customWidth="1"/>
    <col min="9218" max="9218" width="25.42578125" customWidth="1"/>
    <col min="9219" max="9219" width="16.85546875" customWidth="1"/>
    <col min="9220" max="9220" width="4" bestFit="1" customWidth="1"/>
    <col min="9221" max="9221" width="3.7109375" customWidth="1"/>
    <col min="9222" max="9222" width="4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3.85546875" customWidth="1"/>
    <col min="9229" max="9229" width="3.5703125" customWidth="1"/>
    <col min="9230" max="9230" width="4" bestFit="1" customWidth="1"/>
    <col min="9231" max="9231" width="4" customWidth="1"/>
    <col min="9232" max="9232" width="7.85546875" customWidth="1"/>
    <col min="9233" max="9233" width="10.7109375" customWidth="1"/>
    <col min="9234" max="9234" width="13.85546875" bestFit="1" customWidth="1"/>
    <col min="9235" max="9235" width="11.7109375" customWidth="1"/>
    <col min="9473" max="9473" width="33.28515625" customWidth="1"/>
    <col min="9474" max="9474" width="25.42578125" customWidth="1"/>
    <col min="9475" max="9475" width="16.85546875" customWidth="1"/>
    <col min="9476" max="9476" width="4" bestFit="1" customWidth="1"/>
    <col min="9477" max="9477" width="3.7109375" customWidth="1"/>
    <col min="9478" max="9478" width="4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3.85546875" customWidth="1"/>
    <col min="9485" max="9485" width="3.5703125" customWidth="1"/>
    <col min="9486" max="9486" width="4" bestFit="1" customWidth="1"/>
    <col min="9487" max="9487" width="4" customWidth="1"/>
    <col min="9488" max="9488" width="7.85546875" customWidth="1"/>
    <col min="9489" max="9489" width="10.7109375" customWidth="1"/>
    <col min="9490" max="9490" width="13.85546875" bestFit="1" customWidth="1"/>
    <col min="9491" max="9491" width="11.7109375" customWidth="1"/>
    <col min="9729" max="9729" width="33.28515625" customWidth="1"/>
    <col min="9730" max="9730" width="25.42578125" customWidth="1"/>
    <col min="9731" max="9731" width="16.85546875" customWidth="1"/>
    <col min="9732" max="9732" width="4" bestFit="1" customWidth="1"/>
    <col min="9733" max="9733" width="3.7109375" customWidth="1"/>
    <col min="9734" max="9734" width="4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3.85546875" customWidth="1"/>
    <col min="9741" max="9741" width="3.5703125" customWidth="1"/>
    <col min="9742" max="9742" width="4" bestFit="1" customWidth="1"/>
    <col min="9743" max="9743" width="4" customWidth="1"/>
    <col min="9744" max="9744" width="7.85546875" customWidth="1"/>
    <col min="9745" max="9745" width="10.7109375" customWidth="1"/>
    <col min="9746" max="9746" width="13.85546875" bestFit="1" customWidth="1"/>
    <col min="9747" max="9747" width="11.7109375" customWidth="1"/>
    <col min="9985" max="9985" width="33.28515625" customWidth="1"/>
    <col min="9986" max="9986" width="25.42578125" customWidth="1"/>
    <col min="9987" max="9987" width="16.85546875" customWidth="1"/>
    <col min="9988" max="9988" width="4" bestFit="1" customWidth="1"/>
    <col min="9989" max="9989" width="3.7109375" customWidth="1"/>
    <col min="9990" max="9990" width="4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3.85546875" customWidth="1"/>
    <col min="9997" max="9997" width="3.5703125" customWidth="1"/>
    <col min="9998" max="9998" width="4" bestFit="1" customWidth="1"/>
    <col min="9999" max="9999" width="4" customWidth="1"/>
    <col min="10000" max="10000" width="7.85546875" customWidth="1"/>
    <col min="10001" max="10001" width="10.7109375" customWidth="1"/>
    <col min="10002" max="10002" width="13.85546875" bestFit="1" customWidth="1"/>
    <col min="10003" max="10003" width="11.7109375" customWidth="1"/>
    <col min="10241" max="10241" width="33.28515625" customWidth="1"/>
    <col min="10242" max="10242" width="25.42578125" customWidth="1"/>
    <col min="10243" max="10243" width="16.85546875" customWidth="1"/>
    <col min="10244" max="10244" width="4" bestFit="1" customWidth="1"/>
    <col min="10245" max="10245" width="3.7109375" customWidth="1"/>
    <col min="10246" max="10246" width="4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3.85546875" customWidth="1"/>
    <col min="10253" max="10253" width="3.5703125" customWidth="1"/>
    <col min="10254" max="10254" width="4" bestFit="1" customWidth="1"/>
    <col min="10255" max="10255" width="4" customWidth="1"/>
    <col min="10256" max="10256" width="7.85546875" customWidth="1"/>
    <col min="10257" max="10257" width="10.7109375" customWidth="1"/>
    <col min="10258" max="10258" width="13.85546875" bestFit="1" customWidth="1"/>
    <col min="10259" max="10259" width="11.7109375" customWidth="1"/>
    <col min="10497" max="10497" width="33.28515625" customWidth="1"/>
    <col min="10498" max="10498" width="25.42578125" customWidth="1"/>
    <col min="10499" max="10499" width="16.85546875" customWidth="1"/>
    <col min="10500" max="10500" width="4" bestFit="1" customWidth="1"/>
    <col min="10501" max="10501" width="3.7109375" customWidth="1"/>
    <col min="10502" max="10502" width="4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3.85546875" customWidth="1"/>
    <col min="10509" max="10509" width="3.5703125" customWidth="1"/>
    <col min="10510" max="10510" width="4" bestFit="1" customWidth="1"/>
    <col min="10511" max="10511" width="4" customWidth="1"/>
    <col min="10512" max="10512" width="7.85546875" customWidth="1"/>
    <col min="10513" max="10513" width="10.7109375" customWidth="1"/>
    <col min="10514" max="10514" width="13.85546875" bestFit="1" customWidth="1"/>
    <col min="10515" max="10515" width="11.7109375" customWidth="1"/>
    <col min="10753" max="10753" width="33.28515625" customWidth="1"/>
    <col min="10754" max="10754" width="25.42578125" customWidth="1"/>
    <col min="10755" max="10755" width="16.85546875" customWidth="1"/>
    <col min="10756" max="10756" width="4" bestFit="1" customWidth="1"/>
    <col min="10757" max="10757" width="3.7109375" customWidth="1"/>
    <col min="10758" max="10758" width="4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3.85546875" customWidth="1"/>
    <col min="10765" max="10765" width="3.5703125" customWidth="1"/>
    <col min="10766" max="10766" width="4" bestFit="1" customWidth="1"/>
    <col min="10767" max="10767" width="4" customWidth="1"/>
    <col min="10768" max="10768" width="7.85546875" customWidth="1"/>
    <col min="10769" max="10769" width="10.7109375" customWidth="1"/>
    <col min="10770" max="10770" width="13.85546875" bestFit="1" customWidth="1"/>
    <col min="10771" max="10771" width="11.7109375" customWidth="1"/>
    <col min="11009" max="11009" width="33.28515625" customWidth="1"/>
    <col min="11010" max="11010" width="25.42578125" customWidth="1"/>
    <col min="11011" max="11011" width="16.85546875" customWidth="1"/>
    <col min="11012" max="11012" width="4" bestFit="1" customWidth="1"/>
    <col min="11013" max="11013" width="3.7109375" customWidth="1"/>
    <col min="11014" max="11014" width="4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3.85546875" customWidth="1"/>
    <col min="11021" max="11021" width="3.5703125" customWidth="1"/>
    <col min="11022" max="11022" width="4" bestFit="1" customWidth="1"/>
    <col min="11023" max="11023" width="4" customWidth="1"/>
    <col min="11024" max="11024" width="7.85546875" customWidth="1"/>
    <col min="11025" max="11025" width="10.7109375" customWidth="1"/>
    <col min="11026" max="11026" width="13.85546875" bestFit="1" customWidth="1"/>
    <col min="11027" max="11027" width="11.7109375" customWidth="1"/>
    <col min="11265" max="11265" width="33.28515625" customWidth="1"/>
    <col min="11266" max="11266" width="25.42578125" customWidth="1"/>
    <col min="11267" max="11267" width="16.85546875" customWidth="1"/>
    <col min="11268" max="11268" width="4" bestFit="1" customWidth="1"/>
    <col min="11269" max="11269" width="3.7109375" customWidth="1"/>
    <col min="11270" max="11270" width="4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3.85546875" customWidth="1"/>
    <col min="11277" max="11277" width="3.5703125" customWidth="1"/>
    <col min="11278" max="11278" width="4" bestFit="1" customWidth="1"/>
    <col min="11279" max="11279" width="4" customWidth="1"/>
    <col min="11280" max="11280" width="7.85546875" customWidth="1"/>
    <col min="11281" max="11281" width="10.7109375" customWidth="1"/>
    <col min="11282" max="11282" width="13.85546875" bestFit="1" customWidth="1"/>
    <col min="11283" max="11283" width="11.7109375" customWidth="1"/>
    <col min="11521" max="11521" width="33.28515625" customWidth="1"/>
    <col min="11522" max="11522" width="25.42578125" customWidth="1"/>
    <col min="11523" max="11523" width="16.85546875" customWidth="1"/>
    <col min="11524" max="11524" width="4" bestFit="1" customWidth="1"/>
    <col min="11525" max="11525" width="3.7109375" customWidth="1"/>
    <col min="11526" max="11526" width="4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3.85546875" customWidth="1"/>
    <col min="11533" max="11533" width="3.5703125" customWidth="1"/>
    <col min="11534" max="11534" width="4" bestFit="1" customWidth="1"/>
    <col min="11535" max="11535" width="4" customWidth="1"/>
    <col min="11536" max="11536" width="7.85546875" customWidth="1"/>
    <col min="11537" max="11537" width="10.7109375" customWidth="1"/>
    <col min="11538" max="11538" width="13.85546875" bestFit="1" customWidth="1"/>
    <col min="11539" max="11539" width="11.7109375" customWidth="1"/>
    <col min="11777" max="11777" width="33.28515625" customWidth="1"/>
    <col min="11778" max="11778" width="25.42578125" customWidth="1"/>
    <col min="11779" max="11779" width="16.85546875" customWidth="1"/>
    <col min="11780" max="11780" width="4" bestFit="1" customWidth="1"/>
    <col min="11781" max="11781" width="3.7109375" customWidth="1"/>
    <col min="11782" max="11782" width="4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3.85546875" customWidth="1"/>
    <col min="11789" max="11789" width="3.5703125" customWidth="1"/>
    <col min="11790" max="11790" width="4" bestFit="1" customWidth="1"/>
    <col min="11791" max="11791" width="4" customWidth="1"/>
    <col min="11792" max="11792" width="7.85546875" customWidth="1"/>
    <col min="11793" max="11793" width="10.7109375" customWidth="1"/>
    <col min="11794" max="11794" width="13.85546875" bestFit="1" customWidth="1"/>
    <col min="11795" max="11795" width="11.7109375" customWidth="1"/>
    <col min="12033" max="12033" width="33.28515625" customWidth="1"/>
    <col min="12034" max="12034" width="25.42578125" customWidth="1"/>
    <col min="12035" max="12035" width="16.85546875" customWidth="1"/>
    <col min="12036" max="12036" width="4" bestFit="1" customWidth="1"/>
    <col min="12037" max="12037" width="3.7109375" customWidth="1"/>
    <col min="12038" max="12038" width="4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3.85546875" customWidth="1"/>
    <col min="12045" max="12045" width="3.5703125" customWidth="1"/>
    <col min="12046" max="12046" width="4" bestFit="1" customWidth="1"/>
    <col min="12047" max="12047" width="4" customWidth="1"/>
    <col min="12048" max="12048" width="7.85546875" customWidth="1"/>
    <col min="12049" max="12049" width="10.7109375" customWidth="1"/>
    <col min="12050" max="12050" width="13.85546875" bestFit="1" customWidth="1"/>
    <col min="12051" max="12051" width="11.7109375" customWidth="1"/>
    <col min="12289" max="12289" width="33.28515625" customWidth="1"/>
    <col min="12290" max="12290" width="25.42578125" customWidth="1"/>
    <col min="12291" max="12291" width="16.85546875" customWidth="1"/>
    <col min="12292" max="12292" width="4" bestFit="1" customWidth="1"/>
    <col min="12293" max="12293" width="3.7109375" customWidth="1"/>
    <col min="12294" max="12294" width="4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3.85546875" customWidth="1"/>
    <col min="12301" max="12301" width="3.5703125" customWidth="1"/>
    <col min="12302" max="12302" width="4" bestFit="1" customWidth="1"/>
    <col min="12303" max="12303" width="4" customWidth="1"/>
    <col min="12304" max="12304" width="7.85546875" customWidth="1"/>
    <col min="12305" max="12305" width="10.7109375" customWidth="1"/>
    <col min="12306" max="12306" width="13.85546875" bestFit="1" customWidth="1"/>
    <col min="12307" max="12307" width="11.7109375" customWidth="1"/>
    <col min="12545" max="12545" width="33.28515625" customWidth="1"/>
    <col min="12546" max="12546" width="25.42578125" customWidth="1"/>
    <col min="12547" max="12547" width="16.85546875" customWidth="1"/>
    <col min="12548" max="12548" width="4" bestFit="1" customWidth="1"/>
    <col min="12549" max="12549" width="3.7109375" customWidth="1"/>
    <col min="12550" max="12550" width="4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3.85546875" customWidth="1"/>
    <col min="12557" max="12557" width="3.5703125" customWidth="1"/>
    <col min="12558" max="12558" width="4" bestFit="1" customWidth="1"/>
    <col min="12559" max="12559" width="4" customWidth="1"/>
    <col min="12560" max="12560" width="7.85546875" customWidth="1"/>
    <col min="12561" max="12561" width="10.7109375" customWidth="1"/>
    <col min="12562" max="12562" width="13.85546875" bestFit="1" customWidth="1"/>
    <col min="12563" max="12563" width="11.7109375" customWidth="1"/>
    <col min="12801" max="12801" width="33.28515625" customWidth="1"/>
    <col min="12802" max="12802" width="25.42578125" customWidth="1"/>
    <col min="12803" max="12803" width="16.85546875" customWidth="1"/>
    <col min="12804" max="12804" width="4" bestFit="1" customWidth="1"/>
    <col min="12805" max="12805" width="3.7109375" customWidth="1"/>
    <col min="12806" max="12806" width="4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3.85546875" customWidth="1"/>
    <col min="12813" max="12813" width="3.5703125" customWidth="1"/>
    <col min="12814" max="12814" width="4" bestFit="1" customWidth="1"/>
    <col min="12815" max="12815" width="4" customWidth="1"/>
    <col min="12816" max="12816" width="7.85546875" customWidth="1"/>
    <col min="12817" max="12817" width="10.7109375" customWidth="1"/>
    <col min="12818" max="12818" width="13.85546875" bestFit="1" customWidth="1"/>
    <col min="12819" max="12819" width="11.7109375" customWidth="1"/>
    <col min="13057" max="13057" width="33.28515625" customWidth="1"/>
    <col min="13058" max="13058" width="25.42578125" customWidth="1"/>
    <col min="13059" max="13059" width="16.85546875" customWidth="1"/>
    <col min="13060" max="13060" width="4" bestFit="1" customWidth="1"/>
    <col min="13061" max="13061" width="3.7109375" customWidth="1"/>
    <col min="13062" max="13062" width="4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3.85546875" customWidth="1"/>
    <col min="13069" max="13069" width="3.5703125" customWidth="1"/>
    <col min="13070" max="13070" width="4" bestFit="1" customWidth="1"/>
    <col min="13071" max="13071" width="4" customWidth="1"/>
    <col min="13072" max="13072" width="7.85546875" customWidth="1"/>
    <col min="13073" max="13073" width="10.7109375" customWidth="1"/>
    <col min="13074" max="13074" width="13.85546875" bestFit="1" customWidth="1"/>
    <col min="13075" max="13075" width="11.7109375" customWidth="1"/>
    <col min="13313" max="13313" width="33.28515625" customWidth="1"/>
    <col min="13314" max="13314" width="25.42578125" customWidth="1"/>
    <col min="13315" max="13315" width="16.85546875" customWidth="1"/>
    <col min="13316" max="13316" width="4" bestFit="1" customWidth="1"/>
    <col min="13317" max="13317" width="3.7109375" customWidth="1"/>
    <col min="13318" max="13318" width="4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3.85546875" customWidth="1"/>
    <col min="13325" max="13325" width="3.5703125" customWidth="1"/>
    <col min="13326" max="13326" width="4" bestFit="1" customWidth="1"/>
    <col min="13327" max="13327" width="4" customWidth="1"/>
    <col min="13328" max="13328" width="7.85546875" customWidth="1"/>
    <col min="13329" max="13329" width="10.7109375" customWidth="1"/>
    <col min="13330" max="13330" width="13.85546875" bestFit="1" customWidth="1"/>
    <col min="13331" max="13331" width="11.7109375" customWidth="1"/>
    <col min="13569" max="13569" width="33.28515625" customWidth="1"/>
    <col min="13570" max="13570" width="25.42578125" customWidth="1"/>
    <col min="13571" max="13571" width="16.85546875" customWidth="1"/>
    <col min="13572" max="13572" width="4" bestFit="1" customWidth="1"/>
    <col min="13573" max="13573" width="3.7109375" customWidth="1"/>
    <col min="13574" max="13574" width="4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3.85546875" customWidth="1"/>
    <col min="13581" max="13581" width="3.5703125" customWidth="1"/>
    <col min="13582" max="13582" width="4" bestFit="1" customWidth="1"/>
    <col min="13583" max="13583" width="4" customWidth="1"/>
    <col min="13584" max="13584" width="7.85546875" customWidth="1"/>
    <col min="13585" max="13585" width="10.7109375" customWidth="1"/>
    <col min="13586" max="13586" width="13.85546875" bestFit="1" customWidth="1"/>
    <col min="13587" max="13587" width="11.7109375" customWidth="1"/>
    <col min="13825" max="13825" width="33.28515625" customWidth="1"/>
    <col min="13826" max="13826" width="25.42578125" customWidth="1"/>
    <col min="13827" max="13827" width="16.85546875" customWidth="1"/>
    <col min="13828" max="13828" width="4" bestFit="1" customWidth="1"/>
    <col min="13829" max="13829" width="3.7109375" customWidth="1"/>
    <col min="13830" max="13830" width="4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3.85546875" customWidth="1"/>
    <col min="13837" max="13837" width="3.5703125" customWidth="1"/>
    <col min="13838" max="13838" width="4" bestFit="1" customWidth="1"/>
    <col min="13839" max="13839" width="4" customWidth="1"/>
    <col min="13840" max="13840" width="7.85546875" customWidth="1"/>
    <col min="13841" max="13841" width="10.7109375" customWidth="1"/>
    <col min="13842" max="13842" width="13.85546875" bestFit="1" customWidth="1"/>
    <col min="13843" max="13843" width="11.7109375" customWidth="1"/>
    <col min="14081" max="14081" width="33.28515625" customWidth="1"/>
    <col min="14082" max="14082" width="25.42578125" customWidth="1"/>
    <col min="14083" max="14083" width="16.85546875" customWidth="1"/>
    <col min="14084" max="14084" width="4" bestFit="1" customWidth="1"/>
    <col min="14085" max="14085" width="3.7109375" customWidth="1"/>
    <col min="14086" max="14086" width="4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3.85546875" customWidth="1"/>
    <col min="14093" max="14093" width="3.5703125" customWidth="1"/>
    <col min="14094" max="14094" width="4" bestFit="1" customWidth="1"/>
    <col min="14095" max="14095" width="4" customWidth="1"/>
    <col min="14096" max="14096" width="7.85546875" customWidth="1"/>
    <col min="14097" max="14097" width="10.7109375" customWidth="1"/>
    <col min="14098" max="14098" width="13.85546875" bestFit="1" customWidth="1"/>
    <col min="14099" max="14099" width="11.7109375" customWidth="1"/>
    <col min="14337" max="14337" width="33.28515625" customWidth="1"/>
    <col min="14338" max="14338" width="25.42578125" customWidth="1"/>
    <col min="14339" max="14339" width="16.85546875" customWidth="1"/>
    <col min="14340" max="14340" width="4" bestFit="1" customWidth="1"/>
    <col min="14341" max="14341" width="3.7109375" customWidth="1"/>
    <col min="14342" max="14342" width="4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3.85546875" customWidth="1"/>
    <col min="14349" max="14349" width="3.5703125" customWidth="1"/>
    <col min="14350" max="14350" width="4" bestFit="1" customWidth="1"/>
    <col min="14351" max="14351" width="4" customWidth="1"/>
    <col min="14352" max="14352" width="7.85546875" customWidth="1"/>
    <col min="14353" max="14353" width="10.7109375" customWidth="1"/>
    <col min="14354" max="14354" width="13.85546875" bestFit="1" customWidth="1"/>
    <col min="14355" max="14355" width="11.7109375" customWidth="1"/>
    <col min="14593" max="14593" width="33.28515625" customWidth="1"/>
    <col min="14594" max="14594" width="25.42578125" customWidth="1"/>
    <col min="14595" max="14595" width="16.85546875" customWidth="1"/>
    <col min="14596" max="14596" width="4" bestFit="1" customWidth="1"/>
    <col min="14597" max="14597" width="3.7109375" customWidth="1"/>
    <col min="14598" max="14598" width="4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3.85546875" customWidth="1"/>
    <col min="14605" max="14605" width="3.5703125" customWidth="1"/>
    <col min="14606" max="14606" width="4" bestFit="1" customWidth="1"/>
    <col min="14607" max="14607" width="4" customWidth="1"/>
    <col min="14608" max="14608" width="7.85546875" customWidth="1"/>
    <col min="14609" max="14609" width="10.7109375" customWidth="1"/>
    <col min="14610" max="14610" width="13.85546875" bestFit="1" customWidth="1"/>
    <col min="14611" max="14611" width="11.7109375" customWidth="1"/>
    <col min="14849" max="14849" width="33.28515625" customWidth="1"/>
    <col min="14850" max="14850" width="25.42578125" customWidth="1"/>
    <col min="14851" max="14851" width="16.85546875" customWidth="1"/>
    <col min="14852" max="14852" width="4" bestFit="1" customWidth="1"/>
    <col min="14853" max="14853" width="3.7109375" customWidth="1"/>
    <col min="14854" max="14854" width="4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3.85546875" customWidth="1"/>
    <col min="14861" max="14861" width="3.5703125" customWidth="1"/>
    <col min="14862" max="14862" width="4" bestFit="1" customWidth="1"/>
    <col min="14863" max="14863" width="4" customWidth="1"/>
    <col min="14864" max="14864" width="7.85546875" customWidth="1"/>
    <col min="14865" max="14865" width="10.7109375" customWidth="1"/>
    <col min="14866" max="14866" width="13.85546875" bestFit="1" customWidth="1"/>
    <col min="14867" max="14867" width="11.7109375" customWidth="1"/>
    <col min="15105" max="15105" width="33.28515625" customWidth="1"/>
    <col min="15106" max="15106" width="25.42578125" customWidth="1"/>
    <col min="15107" max="15107" width="16.85546875" customWidth="1"/>
    <col min="15108" max="15108" width="4" bestFit="1" customWidth="1"/>
    <col min="15109" max="15109" width="3.7109375" customWidth="1"/>
    <col min="15110" max="15110" width="4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3.85546875" customWidth="1"/>
    <col min="15117" max="15117" width="3.5703125" customWidth="1"/>
    <col min="15118" max="15118" width="4" bestFit="1" customWidth="1"/>
    <col min="15119" max="15119" width="4" customWidth="1"/>
    <col min="15120" max="15120" width="7.85546875" customWidth="1"/>
    <col min="15121" max="15121" width="10.7109375" customWidth="1"/>
    <col min="15122" max="15122" width="13.85546875" bestFit="1" customWidth="1"/>
    <col min="15123" max="15123" width="11.7109375" customWidth="1"/>
    <col min="15361" max="15361" width="33.28515625" customWidth="1"/>
    <col min="15362" max="15362" width="25.42578125" customWidth="1"/>
    <col min="15363" max="15363" width="16.85546875" customWidth="1"/>
    <col min="15364" max="15364" width="4" bestFit="1" customWidth="1"/>
    <col min="15365" max="15365" width="3.7109375" customWidth="1"/>
    <col min="15366" max="15366" width="4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3.85546875" customWidth="1"/>
    <col min="15373" max="15373" width="3.5703125" customWidth="1"/>
    <col min="15374" max="15374" width="4" bestFit="1" customWidth="1"/>
    <col min="15375" max="15375" width="4" customWidth="1"/>
    <col min="15376" max="15376" width="7.85546875" customWidth="1"/>
    <col min="15377" max="15377" width="10.7109375" customWidth="1"/>
    <col min="15378" max="15378" width="13.85546875" bestFit="1" customWidth="1"/>
    <col min="15379" max="15379" width="11.7109375" customWidth="1"/>
    <col min="15617" max="15617" width="33.28515625" customWidth="1"/>
    <col min="15618" max="15618" width="25.42578125" customWidth="1"/>
    <col min="15619" max="15619" width="16.85546875" customWidth="1"/>
    <col min="15620" max="15620" width="4" bestFit="1" customWidth="1"/>
    <col min="15621" max="15621" width="3.7109375" customWidth="1"/>
    <col min="15622" max="15622" width="4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3.85546875" customWidth="1"/>
    <col min="15629" max="15629" width="3.5703125" customWidth="1"/>
    <col min="15630" max="15630" width="4" bestFit="1" customWidth="1"/>
    <col min="15631" max="15631" width="4" customWidth="1"/>
    <col min="15632" max="15632" width="7.85546875" customWidth="1"/>
    <col min="15633" max="15633" width="10.7109375" customWidth="1"/>
    <col min="15634" max="15634" width="13.85546875" bestFit="1" customWidth="1"/>
    <col min="15635" max="15635" width="11.7109375" customWidth="1"/>
    <col min="15873" max="15873" width="33.28515625" customWidth="1"/>
    <col min="15874" max="15874" width="25.42578125" customWidth="1"/>
    <col min="15875" max="15875" width="16.85546875" customWidth="1"/>
    <col min="15876" max="15876" width="4" bestFit="1" customWidth="1"/>
    <col min="15877" max="15877" width="3.7109375" customWidth="1"/>
    <col min="15878" max="15878" width="4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3.85546875" customWidth="1"/>
    <col min="15885" max="15885" width="3.5703125" customWidth="1"/>
    <col min="15886" max="15886" width="4" bestFit="1" customWidth="1"/>
    <col min="15887" max="15887" width="4" customWidth="1"/>
    <col min="15888" max="15888" width="7.85546875" customWidth="1"/>
    <col min="15889" max="15889" width="10.7109375" customWidth="1"/>
    <col min="15890" max="15890" width="13.85546875" bestFit="1" customWidth="1"/>
    <col min="15891" max="15891" width="11.7109375" customWidth="1"/>
    <col min="16129" max="16129" width="33.28515625" customWidth="1"/>
    <col min="16130" max="16130" width="25.42578125" customWidth="1"/>
    <col min="16131" max="16131" width="16.85546875" customWidth="1"/>
    <col min="16132" max="16132" width="4" bestFit="1" customWidth="1"/>
    <col min="16133" max="16133" width="3.7109375" customWidth="1"/>
    <col min="16134" max="16134" width="4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3.85546875" customWidth="1"/>
    <col min="16141" max="16141" width="3.5703125" customWidth="1"/>
    <col min="16142" max="16142" width="4" bestFit="1" customWidth="1"/>
    <col min="16143" max="16143" width="4" customWidth="1"/>
    <col min="16144" max="16144" width="7.85546875" customWidth="1"/>
    <col min="16145" max="16145" width="10.7109375" customWidth="1"/>
    <col min="16146" max="16146" width="13.85546875" bestFit="1" customWidth="1"/>
    <col min="16147" max="16147" width="11.7109375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8.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1" customHeight="1" x14ac:dyDescent="0.35">
      <c r="A4" s="1309" t="s">
        <v>85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</row>
    <row r="5" spans="1:19" ht="21" x14ac:dyDescent="0.3">
      <c r="A5" s="19" t="s">
        <v>1431</v>
      </c>
      <c r="B5" s="86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Q5" s="20"/>
      <c r="R5" s="20"/>
    </row>
    <row r="6" spans="1:19" ht="21" x14ac:dyDescent="0.35">
      <c r="A6" s="22" t="s">
        <v>87</v>
      </c>
      <c r="B6" s="86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Q6" s="20"/>
      <c r="R6" s="20"/>
    </row>
    <row r="7" spans="1:19" s="24" customFormat="1" ht="21" x14ac:dyDescent="0.35">
      <c r="A7" s="22" t="s">
        <v>88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457"/>
      <c r="Q7" s="183"/>
      <c r="R7" s="183"/>
      <c r="S7" s="707"/>
    </row>
    <row r="8" spans="1:19" ht="12.75" customHeight="1" x14ac:dyDescent="0.3">
      <c r="A8" s="45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673"/>
      <c r="Q8" s="20"/>
      <c r="R8" s="20"/>
    </row>
    <row r="9" spans="1:19" s="454" customFormat="1" ht="15" customHeight="1" x14ac:dyDescent="0.2">
      <c r="A9" s="1401" t="s">
        <v>4</v>
      </c>
      <c r="B9" s="1401" t="s">
        <v>881</v>
      </c>
      <c r="C9" s="1401" t="s">
        <v>6</v>
      </c>
      <c r="D9" s="1403" t="s">
        <v>7</v>
      </c>
      <c r="E9" s="1404"/>
      <c r="F9" s="1405"/>
      <c r="G9" s="1403" t="s">
        <v>8</v>
      </c>
      <c r="H9" s="1404"/>
      <c r="I9" s="1405"/>
      <c r="J9" s="1403" t="s">
        <v>9</v>
      </c>
      <c r="K9" s="1404"/>
      <c r="L9" s="1405"/>
      <c r="M9" s="1403" t="s">
        <v>10</v>
      </c>
      <c r="N9" s="1404"/>
      <c r="O9" s="1405"/>
      <c r="P9" s="1395" t="s">
        <v>11</v>
      </c>
      <c r="Q9" s="1396"/>
      <c r="R9" s="1397"/>
      <c r="S9" s="1320" t="s">
        <v>12</v>
      </c>
    </row>
    <row r="10" spans="1:19" s="454" customFormat="1" ht="12" x14ac:dyDescent="0.2">
      <c r="A10" s="1402"/>
      <c r="B10" s="1402"/>
      <c r="C10" s="1402"/>
      <c r="D10" s="620" t="s">
        <v>13</v>
      </c>
      <c r="E10" s="620" t="s">
        <v>14</v>
      </c>
      <c r="F10" s="620" t="s">
        <v>15</v>
      </c>
      <c r="G10" s="620" t="s">
        <v>16</v>
      </c>
      <c r="H10" s="620" t="s">
        <v>17</v>
      </c>
      <c r="I10" s="620" t="s">
        <v>18</v>
      </c>
      <c r="J10" s="620" t="s">
        <v>19</v>
      </c>
      <c r="K10" s="620" t="s">
        <v>20</v>
      </c>
      <c r="L10" s="620" t="s">
        <v>21</v>
      </c>
      <c r="M10" s="620" t="s">
        <v>22</v>
      </c>
      <c r="N10" s="620" t="s">
        <v>23</v>
      </c>
      <c r="O10" s="620" t="s">
        <v>24</v>
      </c>
      <c r="P10" s="620" t="s">
        <v>25</v>
      </c>
      <c r="Q10" s="620" t="s">
        <v>26</v>
      </c>
      <c r="R10" s="620" t="s">
        <v>27</v>
      </c>
      <c r="S10" s="1321"/>
    </row>
    <row r="11" spans="1:19" s="118" customFormat="1" ht="45" customHeight="1" x14ac:dyDescent="0.25">
      <c r="A11" s="186" t="s">
        <v>1432</v>
      </c>
      <c r="B11" s="186" t="s">
        <v>1433</v>
      </c>
      <c r="C11" s="89" t="s">
        <v>1434</v>
      </c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708"/>
      <c r="Q11" s="676"/>
      <c r="R11" s="676"/>
      <c r="S11" s="709" t="s">
        <v>1435</v>
      </c>
    </row>
    <row r="12" spans="1:19" s="118" customFormat="1" ht="45" customHeight="1" x14ac:dyDescent="0.25">
      <c r="A12" s="159" t="s">
        <v>1436</v>
      </c>
      <c r="B12" s="203" t="s">
        <v>1437</v>
      </c>
      <c r="C12" s="146" t="s">
        <v>1438</v>
      </c>
      <c r="D12" s="710"/>
      <c r="E12" s="710"/>
      <c r="F12" s="710"/>
      <c r="G12" s="710"/>
      <c r="H12" s="710"/>
      <c r="I12" s="710"/>
      <c r="J12" s="711"/>
      <c r="K12" s="711"/>
      <c r="L12" s="711"/>
      <c r="M12" s="711"/>
      <c r="N12" s="711"/>
      <c r="O12" s="711"/>
      <c r="P12" s="712"/>
      <c r="Q12" s="713"/>
      <c r="R12" s="713"/>
      <c r="S12" s="714"/>
    </row>
    <row r="13" spans="1:19" s="118" customFormat="1" ht="47.25" customHeight="1" x14ac:dyDescent="0.25">
      <c r="A13" s="159" t="s">
        <v>1439</v>
      </c>
      <c r="B13" s="146" t="s">
        <v>1440</v>
      </c>
      <c r="C13" s="146" t="s">
        <v>1441</v>
      </c>
      <c r="D13" s="710"/>
      <c r="E13" s="710"/>
      <c r="F13" s="710"/>
      <c r="G13" s="710"/>
      <c r="H13" s="710"/>
      <c r="I13" s="710"/>
      <c r="J13" s="710"/>
      <c r="K13" s="710"/>
      <c r="L13" s="710"/>
      <c r="M13" s="710"/>
      <c r="N13" s="710"/>
      <c r="O13" s="710"/>
      <c r="P13" s="712">
        <f>'[9]Presupuesto 2018'!E33</f>
        <v>0</v>
      </c>
      <c r="Q13" s="680"/>
      <c r="R13" s="681"/>
      <c r="S13" s="715"/>
    </row>
    <row r="14" spans="1:19" ht="69" hidden="1" customHeight="1" x14ac:dyDescent="0.25">
      <c r="A14" s="159"/>
      <c r="B14" s="146"/>
      <c r="C14" s="146"/>
      <c r="D14" s="710"/>
      <c r="E14" s="710"/>
      <c r="F14" s="710"/>
      <c r="G14" s="710"/>
      <c r="H14" s="710"/>
      <c r="I14" s="710"/>
      <c r="J14" s="710"/>
      <c r="K14" s="710"/>
      <c r="L14" s="710"/>
      <c r="M14" s="710"/>
      <c r="N14" s="710"/>
      <c r="O14" s="710"/>
      <c r="P14" s="712"/>
      <c r="Q14" s="680"/>
      <c r="R14" s="681"/>
      <c r="S14" s="715"/>
    </row>
    <row r="15" spans="1:19" ht="69" customHeight="1" x14ac:dyDescent="0.25">
      <c r="A15" s="160" t="s">
        <v>1442</v>
      </c>
      <c r="B15" s="146" t="s">
        <v>1443</v>
      </c>
      <c r="C15" s="146" t="s">
        <v>1444</v>
      </c>
      <c r="D15" s="710"/>
      <c r="E15" s="710"/>
      <c r="F15" s="710"/>
      <c r="G15" s="710"/>
      <c r="H15" s="710"/>
      <c r="I15" s="710"/>
      <c r="J15" s="710"/>
      <c r="K15" s="710"/>
      <c r="L15" s="710"/>
      <c r="M15" s="710"/>
      <c r="N15" s="710"/>
      <c r="O15" s="710"/>
      <c r="P15" s="712">
        <f>'[9]Presupuesto 2018'!E41</f>
        <v>0</v>
      </c>
      <c r="Q15" s="680"/>
      <c r="R15" s="681"/>
      <c r="S15" s="715"/>
    </row>
    <row r="16" spans="1:19" s="57" customFormat="1" ht="60" customHeight="1" x14ac:dyDescent="0.25">
      <c r="A16" s="166" t="s">
        <v>1445</v>
      </c>
      <c r="B16" s="473" t="s">
        <v>1446</v>
      </c>
      <c r="C16" s="716" t="s">
        <v>1438</v>
      </c>
      <c r="D16" s="710"/>
      <c r="E16" s="710"/>
      <c r="F16" s="710"/>
      <c r="G16" s="710"/>
      <c r="H16" s="710"/>
      <c r="I16" s="710"/>
      <c r="J16" s="710"/>
      <c r="K16" s="710"/>
      <c r="L16" s="710"/>
      <c r="M16" s="710"/>
      <c r="N16" s="710"/>
      <c r="O16" s="710"/>
      <c r="P16" s="717"/>
      <c r="Q16" s="718"/>
      <c r="R16" s="718"/>
      <c r="S16" s="478"/>
    </row>
    <row r="17" spans="1:19" s="24" customFormat="1" ht="47.25" x14ac:dyDescent="0.25">
      <c r="A17" s="160" t="s">
        <v>1447</v>
      </c>
      <c r="B17" s="146" t="s">
        <v>1448</v>
      </c>
      <c r="C17" s="146" t="s">
        <v>1438</v>
      </c>
      <c r="D17" s="719"/>
      <c r="E17" s="719"/>
      <c r="F17" s="719"/>
      <c r="G17" s="719"/>
      <c r="H17" s="719"/>
      <c r="I17" s="719"/>
      <c r="J17" s="719"/>
      <c r="K17" s="719"/>
      <c r="L17" s="719"/>
      <c r="M17" s="719"/>
      <c r="N17" s="719"/>
      <c r="O17" s="719"/>
      <c r="P17" s="712">
        <f>'[9]Presupuesto 2018'!E50</f>
        <v>0</v>
      </c>
      <c r="Q17" s="680"/>
      <c r="R17" s="681"/>
      <c r="S17" s="715"/>
    </row>
    <row r="18" spans="1:19" s="57" customFormat="1" ht="47.25" x14ac:dyDescent="0.25">
      <c r="A18" s="160" t="s">
        <v>1449</v>
      </c>
      <c r="B18" s="146" t="s">
        <v>1450</v>
      </c>
      <c r="C18" s="146" t="s">
        <v>1438</v>
      </c>
      <c r="D18" s="710"/>
      <c r="E18" s="710"/>
      <c r="F18" s="710"/>
      <c r="G18" s="710"/>
      <c r="H18" s="710"/>
      <c r="I18" s="710"/>
      <c r="J18" s="710"/>
      <c r="K18" s="710"/>
      <c r="L18" s="710"/>
      <c r="M18" s="710"/>
      <c r="N18" s="710"/>
      <c r="O18" s="710"/>
      <c r="P18" s="720"/>
      <c r="Q18" s="721"/>
      <c r="R18" s="722"/>
      <c r="S18" s="723"/>
    </row>
    <row r="19" spans="1:19" ht="45" customHeight="1" x14ac:dyDescent="0.25">
      <c r="A19" s="160" t="s">
        <v>1451</v>
      </c>
      <c r="B19" s="173" t="s">
        <v>1452</v>
      </c>
      <c r="C19" s="173" t="s">
        <v>140</v>
      </c>
      <c r="D19" s="171"/>
      <c r="E19" s="171"/>
      <c r="F19" s="710"/>
      <c r="G19" s="171"/>
      <c r="H19" s="171"/>
      <c r="I19" s="710"/>
      <c r="J19" s="724"/>
      <c r="K19" s="171"/>
      <c r="L19" s="710"/>
      <c r="M19" s="376"/>
      <c r="N19" s="171"/>
      <c r="O19" s="710"/>
      <c r="P19" s="487"/>
      <c r="Q19" s="171"/>
      <c r="R19" s="171"/>
      <c r="S19" s="72"/>
    </row>
    <row r="20" spans="1:19" s="57" customFormat="1" ht="57" customHeight="1" x14ac:dyDescent="0.25">
      <c r="A20" s="166" t="s">
        <v>1453</v>
      </c>
      <c r="B20" s="138" t="s">
        <v>1454</v>
      </c>
      <c r="C20" s="138" t="s">
        <v>1455</v>
      </c>
      <c r="D20" s="725"/>
      <c r="E20" s="726"/>
      <c r="F20" s="725"/>
      <c r="G20" s="718"/>
      <c r="H20" s="727"/>
      <c r="I20" s="728"/>
      <c r="J20" s="727"/>
      <c r="K20" s="727"/>
      <c r="L20" s="728"/>
      <c r="M20" s="710"/>
      <c r="N20" s="710"/>
      <c r="O20" s="710"/>
      <c r="P20" s="720">
        <f>'[9]Presupuesto 2018'!E61</f>
        <v>0</v>
      </c>
      <c r="Q20" s="721"/>
      <c r="R20" s="722"/>
      <c r="S20" s="723"/>
    </row>
    <row r="21" spans="1:19" s="24" customFormat="1" ht="47.25" x14ac:dyDescent="0.25">
      <c r="A21" s="160" t="s">
        <v>1456</v>
      </c>
      <c r="B21" s="146" t="s">
        <v>1457</v>
      </c>
      <c r="C21" s="146" t="s">
        <v>1458</v>
      </c>
      <c r="D21" s="729"/>
      <c r="E21" s="730"/>
      <c r="F21" s="729"/>
      <c r="G21" s="171"/>
      <c r="H21" s="731"/>
      <c r="I21" s="121"/>
      <c r="J21" s="731"/>
      <c r="K21" s="731"/>
      <c r="L21" s="121"/>
      <c r="M21" s="719"/>
      <c r="N21" s="719"/>
      <c r="O21" s="719"/>
      <c r="P21" s="712"/>
      <c r="Q21" s="680"/>
      <c r="R21" s="681"/>
      <c r="S21" s="715"/>
    </row>
    <row r="22" spans="1:19" ht="57" customHeight="1" x14ac:dyDescent="0.25">
      <c r="A22" s="186" t="s">
        <v>1459</v>
      </c>
      <c r="B22" s="186" t="s">
        <v>1460</v>
      </c>
      <c r="C22" s="88" t="s">
        <v>1339</v>
      </c>
      <c r="D22" s="674"/>
      <c r="E22" s="674"/>
      <c r="F22" s="674"/>
      <c r="G22" s="674"/>
      <c r="H22" s="674"/>
      <c r="I22" s="674"/>
      <c r="J22" s="674"/>
      <c r="K22" s="674"/>
      <c r="L22" s="674"/>
      <c r="M22" s="674"/>
      <c r="N22" s="674"/>
      <c r="O22" s="674"/>
      <c r="P22" s="708"/>
      <c r="Q22" s="676"/>
      <c r="R22" s="676"/>
      <c r="S22" s="709" t="s">
        <v>1461</v>
      </c>
    </row>
    <row r="23" spans="1:19" ht="43.5" customHeight="1" x14ac:dyDescent="0.25">
      <c r="A23" s="166" t="s">
        <v>1462</v>
      </c>
      <c r="B23" s="146" t="s">
        <v>1463</v>
      </c>
      <c r="C23" s="146" t="s">
        <v>1464</v>
      </c>
      <c r="D23" s="710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679">
        <f>'[9]Presupuesto 2018'!E75</f>
        <v>0</v>
      </c>
      <c r="Q23" s="680"/>
      <c r="R23" s="681"/>
      <c r="S23" s="682" t="s">
        <v>1336</v>
      </c>
    </row>
    <row r="24" spans="1:19" ht="51" customHeight="1" x14ac:dyDescent="0.25">
      <c r="A24" s="160" t="s">
        <v>1465</v>
      </c>
      <c r="B24" s="146" t="s">
        <v>1466</v>
      </c>
      <c r="C24" s="146" t="str">
        <f>$C$23</f>
        <v xml:space="preserve">Infraestructura física </v>
      </c>
      <c r="D24" s="710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679">
        <f>'[9]Presupuesto 2018'!E89</f>
        <v>0</v>
      </c>
      <c r="Q24" s="680"/>
      <c r="R24" s="681"/>
      <c r="S24" s="682" t="s">
        <v>1467</v>
      </c>
    </row>
    <row r="25" spans="1:19" ht="47.25" customHeight="1" x14ac:dyDescent="0.25">
      <c r="A25" s="160" t="s">
        <v>1468</v>
      </c>
      <c r="B25" s="146" t="s">
        <v>1469</v>
      </c>
      <c r="C25" s="146" t="s">
        <v>1470</v>
      </c>
      <c r="D25" s="710"/>
      <c r="E25" s="710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679"/>
      <c r="Q25" s="680"/>
      <c r="R25" s="681"/>
      <c r="S25" s="682"/>
    </row>
    <row r="26" spans="1:19" s="209" customFormat="1" ht="43.5" customHeight="1" x14ac:dyDescent="0.25">
      <c r="A26" s="732" t="s">
        <v>1471</v>
      </c>
      <c r="B26" s="146" t="s">
        <v>1472</v>
      </c>
      <c r="C26" s="146" t="s">
        <v>1473</v>
      </c>
      <c r="D26" s="724"/>
      <c r="E26" s="724"/>
      <c r="F26" s="724"/>
      <c r="G26" s="724"/>
      <c r="H26" s="724"/>
      <c r="I26" s="724"/>
      <c r="J26" s="724"/>
      <c r="K26" s="724"/>
      <c r="L26" s="724"/>
      <c r="M26" s="724"/>
      <c r="N26" s="724"/>
      <c r="O26" s="724"/>
      <c r="P26" s="733">
        <f>'[9]Presupuesto 2018'!E109</f>
        <v>0</v>
      </c>
      <c r="Q26" s="734"/>
      <c r="R26" s="735"/>
      <c r="S26" s="736" t="s">
        <v>1474</v>
      </c>
    </row>
    <row r="27" spans="1:19" ht="43.5" customHeight="1" x14ac:dyDescent="0.25">
      <c r="A27" s="160" t="s">
        <v>1475</v>
      </c>
      <c r="B27" s="146" t="s">
        <v>1476</v>
      </c>
      <c r="C27" s="146" t="s">
        <v>1477</v>
      </c>
      <c r="D27" s="710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710"/>
      <c r="P27" s="679">
        <f>'[9]Presupuesto 2018'!E101</f>
        <v>0</v>
      </c>
      <c r="Q27" s="680"/>
      <c r="R27" s="681"/>
      <c r="S27" s="682" t="s">
        <v>1478</v>
      </c>
    </row>
    <row r="28" spans="1:19" ht="43.5" customHeight="1" x14ac:dyDescent="0.25">
      <c r="A28" s="160" t="s">
        <v>1479</v>
      </c>
      <c r="B28" s="146" t="s">
        <v>1480</v>
      </c>
      <c r="C28" s="146" t="s">
        <v>1481</v>
      </c>
      <c r="D28" s="710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710"/>
      <c r="P28" s="679"/>
      <c r="Q28" s="680"/>
      <c r="R28" s="681"/>
      <c r="S28" s="682"/>
    </row>
    <row r="29" spans="1:19" ht="54.75" customHeight="1" x14ac:dyDescent="0.25">
      <c r="A29" s="160" t="s">
        <v>1482</v>
      </c>
      <c r="B29" s="146" t="s">
        <v>1483</v>
      </c>
      <c r="C29" s="146" t="s">
        <v>1484</v>
      </c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679"/>
      <c r="Q29" s="680"/>
      <c r="R29" s="681"/>
      <c r="S29" s="682"/>
    </row>
    <row r="30" spans="1:19" ht="48.75" customHeight="1" x14ac:dyDescent="0.25">
      <c r="A30" s="166" t="s">
        <v>1485</v>
      </c>
      <c r="B30" s="146" t="s">
        <v>1486</v>
      </c>
      <c r="C30" s="146" t="s">
        <v>1487</v>
      </c>
      <c r="D30" s="121"/>
      <c r="E30" s="731"/>
      <c r="F30" s="121"/>
      <c r="G30" s="121"/>
      <c r="H30" s="121"/>
      <c r="I30" s="710"/>
      <c r="J30" s="710"/>
      <c r="K30" s="710"/>
      <c r="L30" s="710"/>
      <c r="M30" s="710"/>
      <c r="N30" s="731"/>
      <c r="O30" s="121"/>
      <c r="P30" s="679">
        <f>'[9]Presupuesto 2018'!E120</f>
        <v>0</v>
      </c>
      <c r="Q30" s="680"/>
      <c r="R30" s="681"/>
      <c r="S30" s="737" t="s">
        <v>832</v>
      </c>
    </row>
    <row r="31" spans="1:19" ht="62.25" customHeight="1" x14ac:dyDescent="0.25">
      <c r="A31" s="160" t="s">
        <v>1488</v>
      </c>
      <c r="B31" s="146" t="s">
        <v>1489</v>
      </c>
      <c r="C31" s="146" t="s">
        <v>1490</v>
      </c>
      <c r="D31" s="121"/>
      <c r="E31" s="731"/>
      <c r="F31" s="738">
        <v>2</v>
      </c>
      <c r="G31" s="731"/>
      <c r="H31" s="738">
        <v>2</v>
      </c>
      <c r="I31" s="121"/>
      <c r="J31" s="738">
        <v>1</v>
      </c>
      <c r="K31" s="731"/>
      <c r="L31" s="121"/>
      <c r="M31" s="731"/>
      <c r="N31" s="731"/>
      <c r="O31" s="121"/>
      <c r="P31" s="679">
        <f>'[9]Presupuesto 2018'!E130</f>
        <v>0</v>
      </c>
      <c r="Q31" s="680"/>
      <c r="R31" s="681"/>
      <c r="S31" s="682" t="s">
        <v>1491</v>
      </c>
    </row>
  </sheetData>
  <mergeCells count="12">
    <mergeCell ref="P9:R9"/>
    <mergeCell ref="S9:S10"/>
    <mergeCell ref="A2:S2"/>
    <mergeCell ref="A3:S3"/>
    <mergeCell ref="A4:S4"/>
    <mergeCell ref="A9:A10"/>
    <mergeCell ref="B9:B10"/>
    <mergeCell ref="C9:C10"/>
    <mergeCell ref="D9:F9"/>
    <mergeCell ref="G9:I9"/>
    <mergeCell ref="J9:L9"/>
    <mergeCell ref="M9:O9"/>
  </mergeCells>
  <pageMargins left="0.62992125984251968" right="0.70866141732283472" top="0.74803149606299213" bottom="0.74803149606299213" header="0.31496062992125984" footer="0.31496062992125984"/>
  <pageSetup paperSize="5" scale="97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0"/>
  <sheetViews>
    <sheetView showGridLines="0" topLeftCell="A4" zoomScaleNormal="100" workbookViewId="0">
      <selection activeCell="C15" sqref="C15"/>
    </sheetView>
  </sheetViews>
  <sheetFormatPr baseColWidth="10" defaultRowHeight="15" x14ac:dyDescent="0.25"/>
  <cols>
    <col min="1" max="1" width="33.28515625" customWidth="1"/>
    <col min="2" max="2" width="25.7109375" customWidth="1"/>
    <col min="3" max="3" width="16.85546875" customWidth="1"/>
    <col min="4" max="4" width="4" bestFit="1" customWidth="1"/>
    <col min="5" max="5" width="3.7109375" customWidth="1"/>
    <col min="6" max="6" width="4" customWidth="1"/>
    <col min="7" max="7" width="3.85546875" bestFit="1" customWidth="1"/>
    <col min="8" max="8" width="3.7109375" customWidth="1"/>
    <col min="9" max="9" width="4.140625" customWidth="1"/>
    <col min="10" max="10" width="3.42578125" bestFit="1" customWidth="1"/>
    <col min="11" max="11" width="4.140625" bestFit="1" customWidth="1"/>
    <col min="12" max="12" width="4.28515625" customWidth="1"/>
    <col min="13" max="13" width="3.85546875" bestFit="1" customWidth="1"/>
    <col min="14" max="14" width="4" bestFit="1" customWidth="1"/>
    <col min="15" max="15" width="4.28515625" customWidth="1"/>
    <col min="16" max="16" width="11.5703125" customWidth="1"/>
    <col min="17" max="17" width="10.7109375" customWidth="1"/>
    <col min="18" max="18" width="10.85546875" customWidth="1"/>
    <col min="19" max="19" width="11.5703125" style="21" customWidth="1"/>
    <col min="257" max="257" width="33.28515625" customWidth="1"/>
    <col min="258" max="258" width="25.7109375" customWidth="1"/>
    <col min="259" max="259" width="16.85546875" customWidth="1"/>
    <col min="260" max="260" width="4" bestFit="1" customWidth="1"/>
    <col min="261" max="261" width="3.7109375" customWidth="1"/>
    <col min="262" max="262" width="4" customWidth="1"/>
    <col min="263" max="263" width="3.85546875" bestFit="1" customWidth="1"/>
    <col min="264" max="264" width="3.7109375" customWidth="1"/>
    <col min="265" max="265" width="4.140625" customWidth="1"/>
    <col min="266" max="266" width="3.42578125" bestFit="1" customWidth="1"/>
    <col min="267" max="267" width="4.140625" bestFit="1" customWidth="1"/>
    <col min="268" max="268" width="4.28515625" customWidth="1"/>
    <col min="269" max="269" width="3.85546875" bestFit="1" customWidth="1"/>
    <col min="270" max="270" width="4" bestFit="1" customWidth="1"/>
    <col min="271" max="271" width="4.28515625" customWidth="1"/>
    <col min="272" max="272" width="11.5703125" customWidth="1"/>
    <col min="273" max="273" width="10.7109375" customWidth="1"/>
    <col min="274" max="274" width="10.85546875" customWidth="1"/>
    <col min="275" max="275" width="11.5703125" customWidth="1"/>
    <col min="513" max="513" width="33.28515625" customWidth="1"/>
    <col min="514" max="514" width="25.7109375" customWidth="1"/>
    <col min="515" max="515" width="16.85546875" customWidth="1"/>
    <col min="516" max="516" width="4" bestFit="1" customWidth="1"/>
    <col min="517" max="517" width="3.7109375" customWidth="1"/>
    <col min="518" max="518" width="4" customWidth="1"/>
    <col min="519" max="519" width="3.85546875" bestFit="1" customWidth="1"/>
    <col min="520" max="520" width="3.7109375" customWidth="1"/>
    <col min="521" max="521" width="4.140625" customWidth="1"/>
    <col min="522" max="522" width="3.42578125" bestFit="1" customWidth="1"/>
    <col min="523" max="523" width="4.140625" bestFit="1" customWidth="1"/>
    <col min="524" max="524" width="4.28515625" customWidth="1"/>
    <col min="525" max="525" width="3.85546875" bestFit="1" customWidth="1"/>
    <col min="526" max="526" width="4" bestFit="1" customWidth="1"/>
    <col min="527" max="527" width="4.28515625" customWidth="1"/>
    <col min="528" max="528" width="11.5703125" customWidth="1"/>
    <col min="529" max="529" width="10.7109375" customWidth="1"/>
    <col min="530" max="530" width="10.85546875" customWidth="1"/>
    <col min="531" max="531" width="11.5703125" customWidth="1"/>
    <col min="769" max="769" width="33.28515625" customWidth="1"/>
    <col min="770" max="770" width="25.7109375" customWidth="1"/>
    <col min="771" max="771" width="16.85546875" customWidth="1"/>
    <col min="772" max="772" width="4" bestFit="1" customWidth="1"/>
    <col min="773" max="773" width="3.7109375" customWidth="1"/>
    <col min="774" max="774" width="4" customWidth="1"/>
    <col min="775" max="775" width="3.85546875" bestFit="1" customWidth="1"/>
    <col min="776" max="776" width="3.7109375" customWidth="1"/>
    <col min="777" max="777" width="4.140625" customWidth="1"/>
    <col min="778" max="778" width="3.42578125" bestFit="1" customWidth="1"/>
    <col min="779" max="779" width="4.140625" bestFit="1" customWidth="1"/>
    <col min="780" max="780" width="4.28515625" customWidth="1"/>
    <col min="781" max="781" width="3.85546875" bestFit="1" customWidth="1"/>
    <col min="782" max="782" width="4" bestFit="1" customWidth="1"/>
    <col min="783" max="783" width="4.28515625" customWidth="1"/>
    <col min="784" max="784" width="11.5703125" customWidth="1"/>
    <col min="785" max="785" width="10.7109375" customWidth="1"/>
    <col min="786" max="786" width="10.85546875" customWidth="1"/>
    <col min="787" max="787" width="11.5703125" customWidth="1"/>
    <col min="1025" max="1025" width="33.28515625" customWidth="1"/>
    <col min="1026" max="1026" width="25.7109375" customWidth="1"/>
    <col min="1027" max="1027" width="16.85546875" customWidth="1"/>
    <col min="1028" max="1028" width="4" bestFit="1" customWidth="1"/>
    <col min="1029" max="1029" width="3.7109375" customWidth="1"/>
    <col min="1030" max="1030" width="4" customWidth="1"/>
    <col min="1031" max="1031" width="3.85546875" bestFit="1" customWidth="1"/>
    <col min="1032" max="1032" width="3.7109375" customWidth="1"/>
    <col min="1033" max="1033" width="4.140625" customWidth="1"/>
    <col min="1034" max="1034" width="3.42578125" bestFit="1" customWidth="1"/>
    <col min="1035" max="1035" width="4.140625" bestFit="1" customWidth="1"/>
    <col min="1036" max="1036" width="4.28515625" customWidth="1"/>
    <col min="1037" max="1037" width="3.85546875" bestFit="1" customWidth="1"/>
    <col min="1038" max="1038" width="4" bestFit="1" customWidth="1"/>
    <col min="1039" max="1039" width="4.28515625" customWidth="1"/>
    <col min="1040" max="1040" width="11.5703125" customWidth="1"/>
    <col min="1041" max="1041" width="10.7109375" customWidth="1"/>
    <col min="1042" max="1042" width="10.85546875" customWidth="1"/>
    <col min="1043" max="1043" width="11.5703125" customWidth="1"/>
    <col min="1281" max="1281" width="33.28515625" customWidth="1"/>
    <col min="1282" max="1282" width="25.7109375" customWidth="1"/>
    <col min="1283" max="1283" width="16.85546875" customWidth="1"/>
    <col min="1284" max="1284" width="4" bestFit="1" customWidth="1"/>
    <col min="1285" max="1285" width="3.7109375" customWidth="1"/>
    <col min="1286" max="1286" width="4" customWidth="1"/>
    <col min="1287" max="1287" width="3.85546875" bestFit="1" customWidth="1"/>
    <col min="1288" max="1288" width="3.7109375" customWidth="1"/>
    <col min="1289" max="1289" width="4.140625" customWidth="1"/>
    <col min="1290" max="1290" width="3.42578125" bestFit="1" customWidth="1"/>
    <col min="1291" max="1291" width="4.140625" bestFit="1" customWidth="1"/>
    <col min="1292" max="1292" width="4.28515625" customWidth="1"/>
    <col min="1293" max="1293" width="3.85546875" bestFit="1" customWidth="1"/>
    <col min="1294" max="1294" width="4" bestFit="1" customWidth="1"/>
    <col min="1295" max="1295" width="4.28515625" customWidth="1"/>
    <col min="1296" max="1296" width="11.5703125" customWidth="1"/>
    <col min="1297" max="1297" width="10.7109375" customWidth="1"/>
    <col min="1298" max="1298" width="10.85546875" customWidth="1"/>
    <col min="1299" max="1299" width="11.5703125" customWidth="1"/>
    <col min="1537" max="1537" width="33.28515625" customWidth="1"/>
    <col min="1538" max="1538" width="25.7109375" customWidth="1"/>
    <col min="1539" max="1539" width="16.85546875" customWidth="1"/>
    <col min="1540" max="1540" width="4" bestFit="1" customWidth="1"/>
    <col min="1541" max="1541" width="3.7109375" customWidth="1"/>
    <col min="1542" max="1542" width="4" customWidth="1"/>
    <col min="1543" max="1543" width="3.85546875" bestFit="1" customWidth="1"/>
    <col min="1544" max="1544" width="3.7109375" customWidth="1"/>
    <col min="1545" max="1545" width="4.140625" customWidth="1"/>
    <col min="1546" max="1546" width="3.42578125" bestFit="1" customWidth="1"/>
    <col min="1547" max="1547" width="4.140625" bestFit="1" customWidth="1"/>
    <col min="1548" max="1548" width="4.28515625" customWidth="1"/>
    <col min="1549" max="1549" width="3.85546875" bestFit="1" customWidth="1"/>
    <col min="1550" max="1550" width="4" bestFit="1" customWidth="1"/>
    <col min="1551" max="1551" width="4.28515625" customWidth="1"/>
    <col min="1552" max="1552" width="11.5703125" customWidth="1"/>
    <col min="1553" max="1553" width="10.7109375" customWidth="1"/>
    <col min="1554" max="1554" width="10.85546875" customWidth="1"/>
    <col min="1555" max="1555" width="11.5703125" customWidth="1"/>
    <col min="1793" max="1793" width="33.28515625" customWidth="1"/>
    <col min="1794" max="1794" width="25.7109375" customWidth="1"/>
    <col min="1795" max="1795" width="16.85546875" customWidth="1"/>
    <col min="1796" max="1796" width="4" bestFit="1" customWidth="1"/>
    <col min="1797" max="1797" width="3.7109375" customWidth="1"/>
    <col min="1798" max="1798" width="4" customWidth="1"/>
    <col min="1799" max="1799" width="3.85546875" bestFit="1" customWidth="1"/>
    <col min="1800" max="1800" width="3.7109375" customWidth="1"/>
    <col min="1801" max="1801" width="4.140625" customWidth="1"/>
    <col min="1802" max="1802" width="3.42578125" bestFit="1" customWidth="1"/>
    <col min="1803" max="1803" width="4.140625" bestFit="1" customWidth="1"/>
    <col min="1804" max="1804" width="4.28515625" customWidth="1"/>
    <col min="1805" max="1805" width="3.85546875" bestFit="1" customWidth="1"/>
    <col min="1806" max="1806" width="4" bestFit="1" customWidth="1"/>
    <col min="1807" max="1807" width="4.28515625" customWidth="1"/>
    <col min="1808" max="1808" width="11.5703125" customWidth="1"/>
    <col min="1809" max="1809" width="10.7109375" customWidth="1"/>
    <col min="1810" max="1810" width="10.85546875" customWidth="1"/>
    <col min="1811" max="1811" width="11.5703125" customWidth="1"/>
    <col min="2049" max="2049" width="33.28515625" customWidth="1"/>
    <col min="2050" max="2050" width="25.7109375" customWidth="1"/>
    <col min="2051" max="2051" width="16.85546875" customWidth="1"/>
    <col min="2052" max="2052" width="4" bestFit="1" customWidth="1"/>
    <col min="2053" max="2053" width="3.7109375" customWidth="1"/>
    <col min="2054" max="2054" width="4" customWidth="1"/>
    <col min="2055" max="2055" width="3.85546875" bestFit="1" customWidth="1"/>
    <col min="2056" max="2056" width="3.7109375" customWidth="1"/>
    <col min="2057" max="2057" width="4.140625" customWidth="1"/>
    <col min="2058" max="2058" width="3.42578125" bestFit="1" customWidth="1"/>
    <col min="2059" max="2059" width="4.140625" bestFit="1" customWidth="1"/>
    <col min="2060" max="2060" width="4.28515625" customWidth="1"/>
    <col min="2061" max="2061" width="3.85546875" bestFit="1" customWidth="1"/>
    <col min="2062" max="2062" width="4" bestFit="1" customWidth="1"/>
    <col min="2063" max="2063" width="4.28515625" customWidth="1"/>
    <col min="2064" max="2064" width="11.5703125" customWidth="1"/>
    <col min="2065" max="2065" width="10.7109375" customWidth="1"/>
    <col min="2066" max="2066" width="10.85546875" customWidth="1"/>
    <col min="2067" max="2067" width="11.5703125" customWidth="1"/>
    <col min="2305" max="2305" width="33.28515625" customWidth="1"/>
    <col min="2306" max="2306" width="25.7109375" customWidth="1"/>
    <col min="2307" max="2307" width="16.85546875" customWidth="1"/>
    <col min="2308" max="2308" width="4" bestFit="1" customWidth="1"/>
    <col min="2309" max="2309" width="3.7109375" customWidth="1"/>
    <col min="2310" max="2310" width="4" customWidth="1"/>
    <col min="2311" max="2311" width="3.85546875" bestFit="1" customWidth="1"/>
    <col min="2312" max="2312" width="3.7109375" customWidth="1"/>
    <col min="2313" max="2313" width="4.140625" customWidth="1"/>
    <col min="2314" max="2314" width="3.42578125" bestFit="1" customWidth="1"/>
    <col min="2315" max="2315" width="4.140625" bestFit="1" customWidth="1"/>
    <col min="2316" max="2316" width="4.28515625" customWidth="1"/>
    <col min="2317" max="2317" width="3.85546875" bestFit="1" customWidth="1"/>
    <col min="2318" max="2318" width="4" bestFit="1" customWidth="1"/>
    <col min="2319" max="2319" width="4.28515625" customWidth="1"/>
    <col min="2320" max="2320" width="11.5703125" customWidth="1"/>
    <col min="2321" max="2321" width="10.7109375" customWidth="1"/>
    <col min="2322" max="2322" width="10.85546875" customWidth="1"/>
    <col min="2323" max="2323" width="11.5703125" customWidth="1"/>
    <col min="2561" max="2561" width="33.28515625" customWidth="1"/>
    <col min="2562" max="2562" width="25.7109375" customWidth="1"/>
    <col min="2563" max="2563" width="16.85546875" customWidth="1"/>
    <col min="2564" max="2564" width="4" bestFit="1" customWidth="1"/>
    <col min="2565" max="2565" width="3.7109375" customWidth="1"/>
    <col min="2566" max="2566" width="4" customWidth="1"/>
    <col min="2567" max="2567" width="3.85546875" bestFit="1" customWidth="1"/>
    <col min="2568" max="2568" width="3.7109375" customWidth="1"/>
    <col min="2569" max="2569" width="4.140625" customWidth="1"/>
    <col min="2570" max="2570" width="3.42578125" bestFit="1" customWidth="1"/>
    <col min="2571" max="2571" width="4.140625" bestFit="1" customWidth="1"/>
    <col min="2572" max="2572" width="4.28515625" customWidth="1"/>
    <col min="2573" max="2573" width="3.85546875" bestFit="1" customWidth="1"/>
    <col min="2574" max="2574" width="4" bestFit="1" customWidth="1"/>
    <col min="2575" max="2575" width="4.28515625" customWidth="1"/>
    <col min="2576" max="2576" width="11.5703125" customWidth="1"/>
    <col min="2577" max="2577" width="10.7109375" customWidth="1"/>
    <col min="2578" max="2578" width="10.85546875" customWidth="1"/>
    <col min="2579" max="2579" width="11.5703125" customWidth="1"/>
    <col min="2817" max="2817" width="33.28515625" customWidth="1"/>
    <col min="2818" max="2818" width="25.7109375" customWidth="1"/>
    <col min="2819" max="2819" width="16.85546875" customWidth="1"/>
    <col min="2820" max="2820" width="4" bestFit="1" customWidth="1"/>
    <col min="2821" max="2821" width="3.7109375" customWidth="1"/>
    <col min="2822" max="2822" width="4" customWidth="1"/>
    <col min="2823" max="2823" width="3.85546875" bestFit="1" customWidth="1"/>
    <col min="2824" max="2824" width="3.7109375" customWidth="1"/>
    <col min="2825" max="2825" width="4.140625" customWidth="1"/>
    <col min="2826" max="2826" width="3.42578125" bestFit="1" customWidth="1"/>
    <col min="2827" max="2827" width="4.140625" bestFit="1" customWidth="1"/>
    <col min="2828" max="2828" width="4.28515625" customWidth="1"/>
    <col min="2829" max="2829" width="3.85546875" bestFit="1" customWidth="1"/>
    <col min="2830" max="2830" width="4" bestFit="1" customWidth="1"/>
    <col min="2831" max="2831" width="4.28515625" customWidth="1"/>
    <col min="2832" max="2832" width="11.5703125" customWidth="1"/>
    <col min="2833" max="2833" width="10.7109375" customWidth="1"/>
    <col min="2834" max="2834" width="10.85546875" customWidth="1"/>
    <col min="2835" max="2835" width="11.5703125" customWidth="1"/>
    <col min="3073" max="3073" width="33.28515625" customWidth="1"/>
    <col min="3074" max="3074" width="25.7109375" customWidth="1"/>
    <col min="3075" max="3075" width="16.85546875" customWidth="1"/>
    <col min="3076" max="3076" width="4" bestFit="1" customWidth="1"/>
    <col min="3077" max="3077" width="3.7109375" customWidth="1"/>
    <col min="3078" max="3078" width="4" customWidth="1"/>
    <col min="3079" max="3079" width="3.85546875" bestFit="1" customWidth="1"/>
    <col min="3080" max="3080" width="3.7109375" customWidth="1"/>
    <col min="3081" max="3081" width="4.140625" customWidth="1"/>
    <col min="3082" max="3082" width="3.42578125" bestFit="1" customWidth="1"/>
    <col min="3083" max="3083" width="4.140625" bestFit="1" customWidth="1"/>
    <col min="3084" max="3084" width="4.28515625" customWidth="1"/>
    <col min="3085" max="3085" width="3.85546875" bestFit="1" customWidth="1"/>
    <col min="3086" max="3086" width="4" bestFit="1" customWidth="1"/>
    <col min="3087" max="3087" width="4.28515625" customWidth="1"/>
    <col min="3088" max="3088" width="11.5703125" customWidth="1"/>
    <col min="3089" max="3089" width="10.7109375" customWidth="1"/>
    <col min="3090" max="3090" width="10.85546875" customWidth="1"/>
    <col min="3091" max="3091" width="11.5703125" customWidth="1"/>
    <col min="3329" max="3329" width="33.28515625" customWidth="1"/>
    <col min="3330" max="3330" width="25.7109375" customWidth="1"/>
    <col min="3331" max="3331" width="16.85546875" customWidth="1"/>
    <col min="3332" max="3332" width="4" bestFit="1" customWidth="1"/>
    <col min="3333" max="3333" width="3.7109375" customWidth="1"/>
    <col min="3334" max="3334" width="4" customWidth="1"/>
    <col min="3335" max="3335" width="3.85546875" bestFit="1" customWidth="1"/>
    <col min="3336" max="3336" width="3.7109375" customWidth="1"/>
    <col min="3337" max="3337" width="4.140625" customWidth="1"/>
    <col min="3338" max="3338" width="3.42578125" bestFit="1" customWidth="1"/>
    <col min="3339" max="3339" width="4.140625" bestFit="1" customWidth="1"/>
    <col min="3340" max="3340" width="4.28515625" customWidth="1"/>
    <col min="3341" max="3341" width="3.85546875" bestFit="1" customWidth="1"/>
    <col min="3342" max="3342" width="4" bestFit="1" customWidth="1"/>
    <col min="3343" max="3343" width="4.28515625" customWidth="1"/>
    <col min="3344" max="3344" width="11.5703125" customWidth="1"/>
    <col min="3345" max="3345" width="10.7109375" customWidth="1"/>
    <col min="3346" max="3346" width="10.85546875" customWidth="1"/>
    <col min="3347" max="3347" width="11.5703125" customWidth="1"/>
    <col min="3585" max="3585" width="33.28515625" customWidth="1"/>
    <col min="3586" max="3586" width="25.7109375" customWidth="1"/>
    <col min="3587" max="3587" width="16.85546875" customWidth="1"/>
    <col min="3588" max="3588" width="4" bestFit="1" customWidth="1"/>
    <col min="3589" max="3589" width="3.7109375" customWidth="1"/>
    <col min="3590" max="3590" width="4" customWidth="1"/>
    <col min="3591" max="3591" width="3.85546875" bestFit="1" customWidth="1"/>
    <col min="3592" max="3592" width="3.7109375" customWidth="1"/>
    <col min="3593" max="3593" width="4.140625" customWidth="1"/>
    <col min="3594" max="3594" width="3.42578125" bestFit="1" customWidth="1"/>
    <col min="3595" max="3595" width="4.140625" bestFit="1" customWidth="1"/>
    <col min="3596" max="3596" width="4.28515625" customWidth="1"/>
    <col min="3597" max="3597" width="3.85546875" bestFit="1" customWidth="1"/>
    <col min="3598" max="3598" width="4" bestFit="1" customWidth="1"/>
    <col min="3599" max="3599" width="4.28515625" customWidth="1"/>
    <col min="3600" max="3600" width="11.5703125" customWidth="1"/>
    <col min="3601" max="3601" width="10.7109375" customWidth="1"/>
    <col min="3602" max="3602" width="10.85546875" customWidth="1"/>
    <col min="3603" max="3603" width="11.5703125" customWidth="1"/>
    <col min="3841" max="3841" width="33.28515625" customWidth="1"/>
    <col min="3842" max="3842" width="25.7109375" customWidth="1"/>
    <col min="3843" max="3843" width="16.85546875" customWidth="1"/>
    <col min="3844" max="3844" width="4" bestFit="1" customWidth="1"/>
    <col min="3845" max="3845" width="3.7109375" customWidth="1"/>
    <col min="3846" max="3846" width="4" customWidth="1"/>
    <col min="3847" max="3847" width="3.85546875" bestFit="1" customWidth="1"/>
    <col min="3848" max="3848" width="3.7109375" customWidth="1"/>
    <col min="3849" max="3849" width="4.140625" customWidth="1"/>
    <col min="3850" max="3850" width="3.42578125" bestFit="1" customWidth="1"/>
    <col min="3851" max="3851" width="4.140625" bestFit="1" customWidth="1"/>
    <col min="3852" max="3852" width="4.28515625" customWidth="1"/>
    <col min="3853" max="3853" width="3.85546875" bestFit="1" customWidth="1"/>
    <col min="3854" max="3854" width="4" bestFit="1" customWidth="1"/>
    <col min="3855" max="3855" width="4.28515625" customWidth="1"/>
    <col min="3856" max="3856" width="11.5703125" customWidth="1"/>
    <col min="3857" max="3857" width="10.7109375" customWidth="1"/>
    <col min="3858" max="3858" width="10.85546875" customWidth="1"/>
    <col min="3859" max="3859" width="11.5703125" customWidth="1"/>
    <col min="4097" max="4097" width="33.28515625" customWidth="1"/>
    <col min="4098" max="4098" width="25.7109375" customWidth="1"/>
    <col min="4099" max="4099" width="16.85546875" customWidth="1"/>
    <col min="4100" max="4100" width="4" bestFit="1" customWidth="1"/>
    <col min="4101" max="4101" width="3.7109375" customWidth="1"/>
    <col min="4102" max="4102" width="4" customWidth="1"/>
    <col min="4103" max="4103" width="3.85546875" bestFit="1" customWidth="1"/>
    <col min="4104" max="4104" width="3.7109375" customWidth="1"/>
    <col min="4105" max="4105" width="4.140625" customWidth="1"/>
    <col min="4106" max="4106" width="3.42578125" bestFit="1" customWidth="1"/>
    <col min="4107" max="4107" width="4.140625" bestFit="1" customWidth="1"/>
    <col min="4108" max="4108" width="4.28515625" customWidth="1"/>
    <col min="4109" max="4109" width="3.85546875" bestFit="1" customWidth="1"/>
    <col min="4110" max="4110" width="4" bestFit="1" customWidth="1"/>
    <col min="4111" max="4111" width="4.28515625" customWidth="1"/>
    <col min="4112" max="4112" width="11.5703125" customWidth="1"/>
    <col min="4113" max="4113" width="10.7109375" customWidth="1"/>
    <col min="4114" max="4114" width="10.85546875" customWidth="1"/>
    <col min="4115" max="4115" width="11.5703125" customWidth="1"/>
    <col min="4353" max="4353" width="33.28515625" customWidth="1"/>
    <col min="4354" max="4354" width="25.7109375" customWidth="1"/>
    <col min="4355" max="4355" width="16.85546875" customWidth="1"/>
    <col min="4356" max="4356" width="4" bestFit="1" customWidth="1"/>
    <col min="4357" max="4357" width="3.7109375" customWidth="1"/>
    <col min="4358" max="4358" width="4" customWidth="1"/>
    <col min="4359" max="4359" width="3.85546875" bestFit="1" customWidth="1"/>
    <col min="4360" max="4360" width="3.7109375" customWidth="1"/>
    <col min="4361" max="4361" width="4.140625" customWidth="1"/>
    <col min="4362" max="4362" width="3.42578125" bestFit="1" customWidth="1"/>
    <col min="4363" max="4363" width="4.140625" bestFit="1" customWidth="1"/>
    <col min="4364" max="4364" width="4.28515625" customWidth="1"/>
    <col min="4365" max="4365" width="3.85546875" bestFit="1" customWidth="1"/>
    <col min="4366" max="4366" width="4" bestFit="1" customWidth="1"/>
    <col min="4367" max="4367" width="4.28515625" customWidth="1"/>
    <col min="4368" max="4368" width="11.5703125" customWidth="1"/>
    <col min="4369" max="4369" width="10.7109375" customWidth="1"/>
    <col min="4370" max="4370" width="10.85546875" customWidth="1"/>
    <col min="4371" max="4371" width="11.5703125" customWidth="1"/>
    <col min="4609" max="4609" width="33.28515625" customWidth="1"/>
    <col min="4610" max="4610" width="25.7109375" customWidth="1"/>
    <col min="4611" max="4611" width="16.85546875" customWidth="1"/>
    <col min="4612" max="4612" width="4" bestFit="1" customWidth="1"/>
    <col min="4613" max="4613" width="3.7109375" customWidth="1"/>
    <col min="4614" max="4614" width="4" customWidth="1"/>
    <col min="4615" max="4615" width="3.85546875" bestFit="1" customWidth="1"/>
    <col min="4616" max="4616" width="3.7109375" customWidth="1"/>
    <col min="4617" max="4617" width="4.140625" customWidth="1"/>
    <col min="4618" max="4618" width="3.42578125" bestFit="1" customWidth="1"/>
    <col min="4619" max="4619" width="4.140625" bestFit="1" customWidth="1"/>
    <col min="4620" max="4620" width="4.28515625" customWidth="1"/>
    <col min="4621" max="4621" width="3.85546875" bestFit="1" customWidth="1"/>
    <col min="4622" max="4622" width="4" bestFit="1" customWidth="1"/>
    <col min="4623" max="4623" width="4.28515625" customWidth="1"/>
    <col min="4624" max="4624" width="11.5703125" customWidth="1"/>
    <col min="4625" max="4625" width="10.7109375" customWidth="1"/>
    <col min="4626" max="4626" width="10.85546875" customWidth="1"/>
    <col min="4627" max="4627" width="11.5703125" customWidth="1"/>
    <col min="4865" max="4865" width="33.28515625" customWidth="1"/>
    <col min="4866" max="4866" width="25.7109375" customWidth="1"/>
    <col min="4867" max="4867" width="16.85546875" customWidth="1"/>
    <col min="4868" max="4868" width="4" bestFit="1" customWidth="1"/>
    <col min="4869" max="4869" width="3.7109375" customWidth="1"/>
    <col min="4870" max="4870" width="4" customWidth="1"/>
    <col min="4871" max="4871" width="3.85546875" bestFit="1" customWidth="1"/>
    <col min="4872" max="4872" width="3.7109375" customWidth="1"/>
    <col min="4873" max="4873" width="4.140625" customWidth="1"/>
    <col min="4874" max="4874" width="3.42578125" bestFit="1" customWidth="1"/>
    <col min="4875" max="4875" width="4.140625" bestFit="1" customWidth="1"/>
    <col min="4876" max="4876" width="4.28515625" customWidth="1"/>
    <col min="4877" max="4877" width="3.85546875" bestFit="1" customWidth="1"/>
    <col min="4878" max="4878" width="4" bestFit="1" customWidth="1"/>
    <col min="4879" max="4879" width="4.28515625" customWidth="1"/>
    <col min="4880" max="4880" width="11.5703125" customWidth="1"/>
    <col min="4881" max="4881" width="10.7109375" customWidth="1"/>
    <col min="4882" max="4882" width="10.85546875" customWidth="1"/>
    <col min="4883" max="4883" width="11.5703125" customWidth="1"/>
    <col min="5121" max="5121" width="33.28515625" customWidth="1"/>
    <col min="5122" max="5122" width="25.7109375" customWidth="1"/>
    <col min="5123" max="5123" width="16.85546875" customWidth="1"/>
    <col min="5124" max="5124" width="4" bestFit="1" customWidth="1"/>
    <col min="5125" max="5125" width="3.7109375" customWidth="1"/>
    <col min="5126" max="5126" width="4" customWidth="1"/>
    <col min="5127" max="5127" width="3.85546875" bestFit="1" customWidth="1"/>
    <col min="5128" max="5128" width="3.7109375" customWidth="1"/>
    <col min="5129" max="5129" width="4.140625" customWidth="1"/>
    <col min="5130" max="5130" width="3.42578125" bestFit="1" customWidth="1"/>
    <col min="5131" max="5131" width="4.140625" bestFit="1" customWidth="1"/>
    <col min="5132" max="5132" width="4.28515625" customWidth="1"/>
    <col min="5133" max="5133" width="3.85546875" bestFit="1" customWidth="1"/>
    <col min="5134" max="5134" width="4" bestFit="1" customWidth="1"/>
    <col min="5135" max="5135" width="4.28515625" customWidth="1"/>
    <col min="5136" max="5136" width="11.5703125" customWidth="1"/>
    <col min="5137" max="5137" width="10.7109375" customWidth="1"/>
    <col min="5138" max="5138" width="10.85546875" customWidth="1"/>
    <col min="5139" max="5139" width="11.5703125" customWidth="1"/>
    <col min="5377" max="5377" width="33.28515625" customWidth="1"/>
    <col min="5378" max="5378" width="25.7109375" customWidth="1"/>
    <col min="5379" max="5379" width="16.85546875" customWidth="1"/>
    <col min="5380" max="5380" width="4" bestFit="1" customWidth="1"/>
    <col min="5381" max="5381" width="3.7109375" customWidth="1"/>
    <col min="5382" max="5382" width="4" customWidth="1"/>
    <col min="5383" max="5383" width="3.85546875" bestFit="1" customWidth="1"/>
    <col min="5384" max="5384" width="3.7109375" customWidth="1"/>
    <col min="5385" max="5385" width="4.140625" customWidth="1"/>
    <col min="5386" max="5386" width="3.42578125" bestFit="1" customWidth="1"/>
    <col min="5387" max="5387" width="4.140625" bestFit="1" customWidth="1"/>
    <col min="5388" max="5388" width="4.28515625" customWidth="1"/>
    <col min="5389" max="5389" width="3.85546875" bestFit="1" customWidth="1"/>
    <col min="5390" max="5390" width="4" bestFit="1" customWidth="1"/>
    <col min="5391" max="5391" width="4.28515625" customWidth="1"/>
    <col min="5392" max="5392" width="11.5703125" customWidth="1"/>
    <col min="5393" max="5393" width="10.7109375" customWidth="1"/>
    <col min="5394" max="5394" width="10.85546875" customWidth="1"/>
    <col min="5395" max="5395" width="11.5703125" customWidth="1"/>
    <col min="5633" max="5633" width="33.28515625" customWidth="1"/>
    <col min="5634" max="5634" width="25.7109375" customWidth="1"/>
    <col min="5635" max="5635" width="16.85546875" customWidth="1"/>
    <col min="5636" max="5636" width="4" bestFit="1" customWidth="1"/>
    <col min="5637" max="5637" width="3.7109375" customWidth="1"/>
    <col min="5638" max="5638" width="4" customWidth="1"/>
    <col min="5639" max="5639" width="3.85546875" bestFit="1" customWidth="1"/>
    <col min="5640" max="5640" width="3.7109375" customWidth="1"/>
    <col min="5641" max="5641" width="4.140625" customWidth="1"/>
    <col min="5642" max="5642" width="3.42578125" bestFit="1" customWidth="1"/>
    <col min="5643" max="5643" width="4.140625" bestFit="1" customWidth="1"/>
    <col min="5644" max="5644" width="4.28515625" customWidth="1"/>
    <col min="5645" max="5645" width="3.85546875" bestFit="1" customWidth="1"/>
    <col min="5646" max="5646" width="4" bestFit="1" customWidth="1"/>
    <col min="5647" max="5647" width="4.28515625" customWidth="1"/>
    <col min="5648" max="5648" width="11.5703125" customWidth="1"/>
    <col min="5649" max="5649" width="10.7109375" customWidth="1"/>
    <col min="5650" max="5650" width="10.85546875" customWidth="1"/>
    <col min="5651" max="5651" width="11.5703125" customWidth="1"/>
    <col min="5889" max="5889" width="33.28515625" customWidth="1"/>
    <col min="5890" max="5890" width="25.7109375" customWidth="1"/>
    <col min="5891" max="5891" width="16.85546875" customWidth="1"/>
    <col min="5892" max="5892" width="4" bestFit="1" customWidth="1"/>
    <col min="5893" max="5893" width="3.7109375" customWidth="1"/>
    <col min="5894" max="5894" width="4" customWidth="1"/>
    <col min="5895" max="5895" width="3.85546875" bestFit="1" customWidth="1"/>
    <col min="5896" max="5896" width="3.7109375" customWidth="1"/>
    <col min="5897" max="5897" width="4.140625" customWidth="1"/>
    <col min="5898" max="5898" width="3.42578125" bestFit="1" customWidth="1"/>
    <col min="5899" max="5899" width="4.140625" bestFit="1" customWidth="1"/>
    <col min="5900" max="5900" width="4.28515625" customWidth="1"/>
    <col min="5901" max="5901" width="3.85546875" bestFit="1" customWidth="1"/>
    <col min="5902" max="5902" width="4" bestFit="1" customWidth="1"/>
    <col min="5903" max="5903" width="4.28515625" customWidth="1"/>
    <col min="5904" max="5904" width="11.5703125" customWidth="1"/>
    <col min="5905" max="5905" width="10.7109375" customWidth="1"/>
    <col min="5906" max="5906" width="10.85546875" customWidth="1"/>
    <col min="5907" max="5907" width="11.5703125" customWidth="1"/>
    <col min="6145" max="6145" width="33.28515625" customWidth="1"/>
    <col min="6146" max="6146" width="25.7109375" customWidth="1"/>
    <col min="6147" max="6147" width="16.85546875" customWidth="1"/>
    <col min="6148" max="6148" width="4" bestFit="1" customWidth="1"/>
    <col min="6149" max="6149" width="3.7109375" customWidth="1"/>
    <col min="6150" max="6150" width="4" customWidth="1"/>
    <col min="6151" max="6151" width="3.85546875" bestFit="1" customWidth="1"/>
    <col min="6152" max="6152" width="3.7109375" customWidth="1"/>
    <col min="6153" max="6153" width="4.140625" customWidth="1"/>
    <col min="6154" max="6154" width="3.42578125" bestFit="1" customWidth="1"/>
    <col min="6155" max="6155" width="4.140625" bestFit="1" customWidth="1"/>
    <col min="6156" max="6156" width="4.28515625" customWidth="1"/>
    <col min="6157" max="6157" width="3.85546875" bestFit="1" customWidth="1"/>
    <col min="6158" max="6158" width="4" bestFit="1" customWidth="1"/>
    <col min="6159" max="6159" width="4.28515625" customWidth="1"/>
    <col min="6160" max="6160" width="11.5703125" customWidth="1"/>
    <col min="6161" max="6161" width="10.7109375" customWidth="1"/>
    <col min="6162" max="6162" width="10.85546875" customWidth="1"/>
    <col min="6163" max="6163" width="11.5703125" customWidth="1"/>
    <col min="6401" max="6401" width="33.28515625" customWidth="1"/>
    <col min="6402" max="6402" width="25.7109375" customWidth="1"/>
    <col min="6403" max="6403" width="16.85546875" customWidth="1"/>
    <col min="6404" max="6404" width="4" bestFit="1" customWidth="1"/>
    <col min="6405" max="6405" width="3.7109375" customWidth="1"/>
    <col min="6406" max="6406" width="4" customWidth="1"/>
    <col min="6407" max="6407" width="3.85546875" bestFit="1" customWidth="1"/>
    <col min="6408" max="6408" width="3.7109375" customWidth="1"/>
    <col min="6409" max="6409" width="4.140625" customWidth="1"/>
    <col min="6410" max="6410" width="3.42578125" bestFit="1" customWidth="1"/>
    <col min="6411" max="6411" width="4.140625" bestFit="1" customWidth="1"/>
    <col min="6412" max="6412" width="4.28515625" customWidth="1"/>
    <col min="6413" max="6413" width="3.85546875" bestFit="1" customWidth="1"/>
    <col min="6414" max="6414" width="4" bestFit="1" customWidth="1"/>
    <col min="6415" max="6415" width="4.28515625" customWidth="1"/>
    <col min="6416" max="6416" width="11.5703125" customWidth="1"/>
    <col min="6417" max="6417" width="10.7109375" customWidth="1"/>
    <col min="6418" max="6418" width="10.85546875" customWidth="1"/>
    <col min="6419" max="6419" width="11.5703125" customWidth="1"/>
    <col min="6657" max="6657" width="33.28515625" customWidth="1"/>
    <col min="6658" max="6658" width="25.7109375" customWidth="1"/>
    <col min="6659" max="6659" width="16.85546875" customWidth="1"/>
    <col min="6660" max="6660" width="4" bestFit="1" customWidth="1"/>
    <col min="6661" max="6661" width="3.7109375" customWidth="1"/>
    <col min="6662" max="6662" width="4" customWidth="1"/>
    <col min="6663" max="6663" width="3.85546875" bestFit="1" customWidth="1"/>
    <col min="6664" max="6664" width="3.7109375" customWidth="1"/>
    <col min="6665" max="6665" width="4.140625" customWidth="1"/>
    <col min="6666" max="6666" width="3.42578125" bestFit="1" customWidth="1"/>
    <col min="6667" max="6667" width="4.140625" bestFit="1" customWidth="1"/>
    <col min="6668" max="6668" width="4.28515625" customWidth="1"/>
    <col min="6669" max="6669" width="3.85546875" bestFit="1" customWidth="1"/>
    <col min="6670" max="6670" width="4" bestFit="1" customWidth="1"/>
    <col min="6671" max="6671" width="4.28515625" customWidth="1"/>
    <col min="6672" max="6672" width="11.5703125" customWidth="1"/>
    <col min="6673" max="6673" width="10.7109375" customWidth="1"/>
    <col min="6674" max="6674" width="10.85546875" customWidth="1"/>
    <col min="6675" max="6675" width="11.5703125" customWidth="1"/>
    <col min="6913" max="6913" width="33.28515625" customWidth="1"/>
    <col min="6914" max="6914" width="25.7109375" customWidth="1"/>
    <col min="6915" max="6915" width="16.85546875" customWidth="1"/>
    <col min="6916" max="6916" width="4" bestFit="1" customWidth="1"/>
    <col min="6917" max="6917" width="3.7109375" customWidth="1"/>
    <col min="6918" max="6918" width="4" customWidth="1"/>
    <col min="6919" max="6919" width="3.85546875" bestFit="1" customWidth="1"/>
    <col min="6920" max="6920" width="3.7109375" customWidth="1"/>
    <col min="6921" max="6921" width="4.140625" customWidth="1"/>
    <col min="6922" max="6922" width="3.42578125" bestFit="1" customWidth="1"/>
    <col min="6923" max="6923" width="4.140625" bestFit="1" customWidth="1"/>
    <col min="6924" max="6924" width="4.28515625" customWidth="1"/>
    <col min="6925" max="6925" width="3.85546875" bestFit="1" customWidth="1"/>
    <col min="6926" max="6926" width="4" bestFit="1" customWidth="1"/>
    <col min="6927" max="6927" width="4.28515625" customWidth="1"/>
    <col min="6928" max="6928" width="11.5703125" customWidth="1"/>
    <col min="6929" max="6929" width="10.7109375" customWidth="1"/>
    <col min="6930" max="6930" width="10.85546875" customWidth="1"/>
    <col min="6931" max="6931" width="11.5703125" customWidth="1"/>
    <col min="7169" max="7169" width="33.28515625" customWidth="1"/>
    <col min="7170" max="7170" width="25.7109375" customWidth="1"/>
    <col min="7171" max="7171" width="16.85546875" customWidth="1"/>
    <col min="7172" max="7172" width="4" bestFit="1" customWidth="1"/>
    <col min="7173" max="7173" width="3.7109375" customWidth="1"/>
    <col min="7174" max="7174" width="4" customWidth="1"/>
    <col min="7175" max="7175" width="3.85546875" bestFit="1" customWidth="1"/>
    <col min="7176" max="7176" width="3.7109375" customWidth="1"/>
    <col min="7177" max="7177" width="4.140625" customWidth="1"/>
    <col min="7178" max="7178" width="3.42578125" bestFit="1" customWidth="1"/>
    <col min="7179" max="7179" width="4.140625" bestFit="1" customWidth="1"/>
    <col min="7180" max="7180" width="4.28515625" customWidth="1"/>
    <col min="7181" max="7181" width="3.85546875" bestFit="1" customWidth="1"/>
    <col min="7182" max="7182" width="4" bestFit="1" customWidth="1"/>
    <col min="7183" max="7183" width="4.28515625" customWidth="1"/>
    <col min="7184" max="7184" width="11.5703125" customWidth="1"/>
    <col min="7185" max="7185" width="10.7109375" customWidth="1"/>
    <col min="7186" max="7186" width="10.85546875" customWidth="1"/>
    <col min="7187" max="7187" width="11.5703125" customWidth="1"/>
    <col min="7425" max="7425" width="33.28515625" customWidth="1"/>
    <col min="7426" max="7426" width="25.7109375" customWidth="1"/>
    <col min="7427" max="7427" width="16.85546875" customWidth="1"/>
    <col min="7428" max="7428" width="4" bestFit="1" customWidth="1"/>
    <col min="7429" max="7429" width="3.7109375" customWidth="1"/>
    <col min="7430" max="7430" width="4" customWidth="1"/>
    <col min="7431" max="7431" width="3.85546875" bestFit="1" customWidth="1"/>
    <col min="7432" max="7432" width="3.7109375" customWidth="1"/>
    <col min="7433" max="7433" width="4.140625" customWidth="1"/>
    <col min="7434" max="7434" width="3.42578125" bestFit="1" customWidth="1"/>
    <col min="7435" max="7435" width="4.140625" bestFit="1" customWidth="1"/>
    <col min="7436" max="7436" width="4.28515625" customWidth="1"/>
    <col min="7437" max="7437" width="3.85546875" bestFit="1" customWidth="1"/>
    <col min="7438" max="7438" width="4" bestFit="1" customWidth="1"/>
    <col min="7439" max="7439" width="4.28515625" customWidth="1"/>
    <col min="7440" max="7440" width="11.5703125" customWidth="1"/>
    <col min="7441" max="7441" width="10.7109375" customWidth="1"/>
    <col min="7442" max="7442" width="10.85546875" customWidth="1"/>
    <col min="7443" max="7443" width="11.5703125" customWidth="1"/>
    <col min="7681" max="7681" width="33.28515625" customWidth="1"/>
    <col min="7682" max="7682" width="25.7109375" customWidth="1"/>
    <col min="7683" max="7683" width="16.85546875" customWidth="1"/>
    <col min="7684" max="7684" width="4" bestFit="1" customWidth="1"/>
    <col min="7685" max="7685" width="3.7109375" customWidth="1"/>
    <col min="7686" max="7686" width="4" customWidth="1"/>
    <col min="7687" max="7687" width="3.85546875" bestFit="1" customWidth="1"/>
    <col min="7688" max="7688" width="3.7109375" customWidth="1"/>
    <col min="7689" max="7689" width="4.140625" customWidth="1"/>
    <col min="7690" max="7690" width="3.42578125" bestFit="1" customWidth="1"/>
    <col min="7691" max="7691" width="4.140625" bestFit="1" customWidth="1"/>
    <col min="7692" max="7692" width="4.28515625" customWidth="1"/>
    <col min="7693" max="7693" width="3.85546875" bestFit="1" customWidth="1"/>
    <col min="7694" max="7694" width="4" bestFit="1" customWidth="1"/>
    <col min="7695" max="7695" width="4.28515625" customWidth="1"/>
    <col min="7696" max="7696" width="11.5703125" customWidth="1"/>
    <col min="7697" max="7697" width="10.7109375" customWidth="1"/>
    <col min="7698" max="7698" width="10.85546875" customWidth="1"/>
    <col min="7699" max="7699" width="11.5703125" customWidth="1"/>
    <col min="7937" max="7937" width="33.28515625" customWidth="1"/>
    <col min="7938" max="7938" width="25.7109375" customWidth="1"/>
    <col min="7939" max="7939" width="16.85546875" customWidth="1"/>
    <col min="7940" max="7940" width="4" bestFit="1" customWidth="1"/>
    <col min="7941" max="7941" width="3.7109375" customWidth="1"/>
    <col min="7942" max="7942" width="4" customWidth="1"/>
    <col min="7943" max="7943" width="3.85546875" bestFit="1" customWidth="1"/>
    <col min="7944" max="7944" width="3.7109375" customWidth="1"/>
    <col min="7945" max="7945" width="4.140625" customWidth="1"/>
    <col min="7946" max="7946" width="3.42578125" bestFit="1" customWidth="1"/>
    <col min="7947" max="7947" width="4.140625" bestFit="1" customWidth="1"/>
    <col min="7948" max="7948" width="4.28515625" customWidth="1"/>
    <col min="7949" max="7949" width="3.85546875" bestFit="1" customWidth="1"/>
    <col min="7950" max="7950" width="4" bestFit="1" customWidth="1"/>
    <col min="7951" max="7951" width="4.28515625" customWidth="1"/>
    <col min="7952" max="7952" width="11.5703125" customWidth="1"/>
    <col min="7953" max="7953" width="10.7109375" customWidth="1"/>
    <col min="7954" max="7954" width="10.85546875" customWidth="1"/>
    <col min="7955" max="7955" width="11.5703125" customWidth="1"/>
    <col min="8193" max="8193" width="33.28515625" customWidth="1"/>
    <col min="8194" max="8194" width="25.7109375" customWidth="1"/>
    <col min="8195" max="8195" width="16.85546875" customWidth="1"/>
    <col min="8196" max="8196" width="4" bestFit="1" customWidth="1"/>
    <col min="8197" max="8197" width="3.7109375" customWidth="1"/>
    <col min="8198" max="8198" width="4" customWidth="1"/>
    <col min="8199" max="8199" width="3.85546875" bestFit="1" customWidth="1"/>
    <col min="8200" max="8200" width="3.7109375" customWidth="1"/>
    <col min="8201" max="8201" width="4.140625" customWidth="1"/>
    <col min="8202" max="8202" width="3.42578125" bestFit="1" customWidth="1"/>
    <col min="8203" max="8203" width="4.140625" bestFit="1" customWidth="1"/>
    <col min="8204" max="8204" width="4.28515625" customWidth="1"/>
    <col min="8205" max="8205" width="3.85546875" bestFit="1" customWidth="1"/>
    <col min="8206" max="8206" width="4" bestFit="1" customWidth="1"/>
    <col min="8207" max="8207" width="4.28515625" customWidth="1"/>
    <col min="8208" max="8208" width="11.5703125" customWidth="1"/>
    <col min="8209" max="8209" width="10.7109375" customWidth="1"/>
    <col min="8210" max="8210" width="10.85546875" customWidth="1"/>
    <col min="8211" max="8211" width="11.5703125" customWidth="1"/>
    <col min="8449" max="8449" width="33.28515625" customWidth="1"/>
    <col min="8450" max="8450" width="25.7109375" customWidth="1"/>
    <col min="8451" max="8451" width="16.85546875" customWidth="1"/>
    <col min="8452" max="8452" width="4" bestFit="1" customWidth="1"/>
    <col min="8453" max="8453" width="3.7109375" customWidth="1"/>
    <col min="8454" max="8454" width="4" customWidth="1"/>
    <col min="8455" max="8455" width="3.85546875" bestFit="1" customWidth="1"/>
    <col min="8456" max="8456" width="3.7109375" customWidth="1"/>
    <col min="8457" max="8457" width="4.140625" customWidth="1"/>
    <col min="8458" max="8458" width="3.42578125" bestFit="1" customWidth="1"/>
    <col min="8459" max="8459" width="4.140625" bestFit="1" customWidth="1"/>
    <col min="8460" max="8460" width="4.28515625" customWidth="1"/>
    <col min="8461" max="8461" width="3.85546875" bestFit="1" customWidth="1"/>
    <col min="8462" max="8462" width="4" bestFit="1" customWidth="1"/>
    <col min="8463" max="8463" width="4.28515625" customWidth="1"/>
    <col min="8464" max="8464" width="11.5703125" customWidth="1"/>
    <col min="8465" max="8465" width="10.7109375" customWidth="1"/>
    <col min="8466" max="8466" width="10.85546875" customWidth="1"/>
    <col min="8467" max="8467" width="11.5703125" customWidth="1"/>
    <col min="8705" max="8705" width="33.28515625" customWidth="1"/>
    <col min="8706" max="8706" width="25.7109375" customWidth="1"/>
    <col min="8707" max="8707" width="16.85546875" customWidth="1"/>
    <col min="8708" max="8708" width="4" bestFit="1" customWidth="1"/>
    <col min="8709" max="8709" width="3.7109375" customWidth="1"/>
    <col min="8710" max="8710" width="4" customWidth="1"/>
    <col min="8711" max="8711" width="3.85546875" bestFit="1" customWidth="1"/>
    <col min="8712" max="8712" width="3.7109375" customWidth="1"/>
    <col min="8713" max="8713" width="4.140625" customWidth="1"/>
    <col min="8714" max="8714" width="3.42578125" bestFit="1" customWidth="1"/>
    <col min="8715" max="8715" width="4.140625" bestFit="1" customWidth="1"/>
    <col min="8716" max="8716" width="4.28515625" customWidth="1"/>
    <col min="8717" max="8717" width="3.85546875" bestFit="1" customWidth="1"/>
    <col min="8718" max="8718" width="4" bestFit="1" customWidth="1"/>
    <col min="8719" max="8719" width="4.28515625" customWidth="1"/>
    <col min="8720" max="8720" width="11.5703125" customWidth="1"/>
    <col min="8721" max="8721" width="10.7109375" customWidth="1"/>
    <col min="8722" max="8722" width="10.85546875" customWidth="1"/>
    <col min="8723" max="8723" width="11.5703125" customWidth="1"/>
    <col min="8961" max="8961" width="33.28515625" customWidth="1"/>
    <col min="8962" max="8962" width="25.7109375" customWidth="1"/>
    <col min="8963" max="8963" width="16.85546875" customWidth="1"/>
    <col min="8964" max="8964" width="4" bestFit="1" customWidth="1"/>
    <col min="8965" max="8965" width="3.7109375" customWidth="1"/>
    <col min="8966" max="8966" width="4" customWidth="1"/>
    <col min="8967" max="8967" width="3.85546875" bestFit="1" customWidth="1"/>
    <col min="8968" max="8968" width="3.7109375" customWidth="1"/>
    <col min="8969" max="8969" width="4.140625" customWidth="1"/>
    <col min="8970" max="8970" width="3.42578125" bestFit="1" customWidth="1"/>
    <col min="8971" max="8971" width="4.140625" bestFit="1" customWidth="1"/>
    <col min="8972" max="8972" width="4.28515625" customWidth="1"/>
    <col min="8973" max="8973" width="3.85546875" bestFit="1" customWidth="1"/>
    <col min="8974" max="8974" width="4" bestFit="1" customWidth="1"/>
    <col min="8975" max="8975" width="4.28515625" customWidth="1"/>
    <col min="8976" max="8976" width="11.5703125" customWidth="1"/>
    <col min="8977" max="8977" width="10.7109375" customWidth="1"/>
    <col min="8978" max="8978" width="10.85546875" customWidth="1"/>
    <col min="8979" max="8979" width="11.5703125" customWidth="1"/>
    <col min="9217" max="9217" width="33.28515625" customWidth="1"/>
    <col min="9218" max="9218" width="25.7109375" customWidth="1"/>
    <col min="9219" max="9219" width="16.85546875" customWidth="1"/>
    <col min="9220" max="9220" width="4" bestFit="1" customWidth="1"/>
    <col min="9221" max="9221" width="3.7109375" customWidth="1"/>
    <col min="9222" max="9222" width="4" customWidth="1"/>
    <col min="9223" max="9223" width="3.85546875" bestFit="1" customWidth="1"/>
    <col min="9224" max="9224" width="3.7109375" customWidth="1"/>
    <col min="9225" max="9225" width="4.140625" customWidth="1"/>
    <col min="9226" max="9226" width="3.42578125" bestFit="1" customWidth="1"/>
    <col min="9227" max="9227" width="4.140625" bestFit="1" customWidth="1"/>
    <col min="9228" max="9228" width="4.28515625" customWidth="1"/>
    <col min="9229" max="9229" width="3.85546875" bestFit="1" customWidth="1"/>
    <col min="9230" max="9230" width="4" bestFit="1" customWidth="1"/>
    <col min="9231" max="9231" width="4.28515625" customWidth="1"/>
    <col min="9232" max="9232" width="11.5703125" customWidth="1"/>
    <col min="9233" max="9233" width="10.7109375" customWidth="1"/>
    <col min="9234" max="9234" width="10.85546875" customWidth="1"/>
    <col min="9235" max="9235" width="11.5703125" customWidth="1"/>
    <col min="9473" max="9473" width="33.28515625" customWidth="1"/>
    <col min="9474" max="9474" width="25.7109375" customWidth="1"/>
    <col min="9475" max="9475" width="16.85546875" customWidth="1"/>
    <col min="9476" max="9476" width="4" bestFit="1" customWidth="1"/>
    <col min="9477" max="9477" width="3.7109375" customWidth="1"/>
    <col min="9478" max="9478" width="4" customWidth="1"/>
    <col min="9479" max="9479" width="3.85546875" bestFit="1" customWidth="1"/>
    <col min="9480" max="9480" width="3.7109375" customWidth="1"/>
    <col min="9481" max="9481" width="4.140625" customWidth="1"/>
    <col min="9482" max="9482" width="3.42578125" bestFit="1" customWidth="1"/>
    <col min="9483" max="9483" width="4.140625" bestFit="1" customWidth="1"/>
    <col min="9484" max="9484" width="4.28515625" customWidth="1"/>
    <col min="9485" max="9485" width="3.85546875" bestFit="1" customWidth="1"/>
    <col min="9486" max="9486" width="4" bestFit="1" customWidth="1"/>
    <col min="9487" max="9487" width="4.28515625" customWidth="1"/>
    <col min="9488" max="9488" width="11.5703125" customWidth="1"/>
    <col min="9489" max="9489" width="10.7109375" customWidth="1"/>
    <col min="9490" max="9490" width="10.85546875" customWidth="1"/>
    <col min="9491" max="9491" width="11.5703125" customWidth="1"/>
    <col min="9729" max="9729" width="33.28515625" customWidth="1"/>
    <col min="9730" max="9730" width="25.7109375" customWidth="1"/>
    <col min="9731" max="9731" width="16.85546875" customWidth="1"/>
    <col min="9732" max="9732" width="4" bestFit="1" customWidth="1"/>
    <col min="9733" max="9733" width="3.7109375" customWidth="1"/>
    <col min="9734" max="9734" width="4" customWidth="1"/>
    <col min="9735" max="9735" width="3.85546875" bestFit="1" customWidth="1"/>
    <col min="9736" max="9736" width="3.7109375" customWidth="1"/>
    <col min="9737" max="9737" width="4.140625" customWidth="1"/>
    <col min="9738" max="9738" width="3.42578125" bestFit="1" customWidth="1"/>
    <col min="9739" max="9739" width="4.140625" bestFit="1" customWidth="1"/>
    <col min="9740" max="9740" width="4.28515625" customWidth="1"/>
    <col min="9741" max="9741" width="3.85546875" bestFit="1" customWidth="1"/>
    <col min="9742" max="9742" width="4" bestFit="1" customWidth="1"/>
    <col min="9743" max="9743" width="4.28515625" customWidth="1"/>
    <col min="9744" max="9744" width="11.5703125" customWidth="1"/>
    <col min="9745" max="9745" width="10.7109375" customWidth="1"/>
    <col min="9746" max="9746" width="10.85546875" customWidth="1"/>
    <col min="9747" max="9747" width="11.5703125" customWidth="1"/>
    <col min="9985" max="9985" width="33.28515625" customWidth="1"/>
    <col min="9986" max="9986" width="25.7109375" customWidth="1"/>
    <col min="9987" max="9987" width="16.85546875" customWidth="1"/>
    <col min="9988" max="9988" width="4" bestFit="1" customWidth="1"/>
    <col min="9989" max="9989" width="3.7109375" customWidth="1"/>
    <col min="9990" max="9990" width="4" customWidth="1"/>
    <col min="9991" max="9991" width="3.85546875" bestFit="1" customWidth="1"/>
    <col min="9992" max="9992" width="3.7109375" customWidth="1"/>
    <col min="9993" max="9993" width="4.140625" customWidth="1"/>
    <col min="9994" max="9994" width="3.42578125" bestFit="1" customWidth="1"/>
    <col min="9995" max="9995" width="4.140625" bestFit="1" customWidth="1"/>
    <col min="9996" max="9996" width="4.28515625" customWidth="1"/>
    <col min="9997" max="9997" width="3.85546875" bestFit="1" customWidth="1"/>
    <col min="9998" max="9998" width="4" bestFit="1" customWidth="1"/>
    <col min="9999" max="9999" width="4.28515625" customWidth="1"/>
    <col min="10000" max="10000" width="11.5703125" customWidth="1"/>
    <col min="10001" max="10001" width="10.7109375" customWidth="1"/>
    <col min="10002" max="10002" width="10.85546875" customWidth="1"/>
    <col min="10003" max="10003" width="11.5703125" customWidth="1"/>
    <col min="10241" max="10241" width="33.28515625" customWidth="1"/>
    <col min="10242" max="10242" width="25.7109375" customWidth="1"/>
    <col min="10243" max="10243" width="16.85546875" customWidth="1"/>
    <col min="10244" max="10244" width="4" bestFit="1" customWidth="1"/>
    <col min="10245" max="10245" width="3.7109375" customWidth="1"/>
    <col min="10246" max="10246" width="4" customWidth="1"/>
    <col min="10247" max="10247" width="3.85546875" bestFit="1" customWidth="1"/>
    <col min="10248" max="10248" width="3.7109375" customWidth="1"/>
    <col min="10249" max="10249" width="4.140625" customWidth="1"/>
    <col min="10250" max="10250" width="3.42578125" bestFit="1" customWidth="1"/>
    <col min="10251" max="10251" width="4.140625" bestFit="1" customWidth="1"/>
    <col min="10252" max="10252" width="4.28515625" customWidth="1"/>
    <col min="10253" max="10253" width="3.85546875" bestFit="1" customWidth="1"/>
    <col min="10254" max="10254" width="4" bestFit="1" customWidth="1"/>
    <col min="10255" max="10255" width="4.28515625" customWidth="1"/>
    <col min="10256" max="10256" width="11.5703125" customWidth="1"/>
    <col min="10257" max="10257" width="10.7109375" customWidth="1"/>
    <col min="10258" max="10258" width="10.85546875" customWidth="1"/>
    <col min="10259" max="10259" width="11.5703125" customWidth="1"/>
    <col min="10497" max="10497" width="33.28515625" customWidth="1"/>
    <col min="10498" max="10498" width="25.7109375" customWidth="1"/>
    <col min="10499" max="10499" width="16.85546875" customWidth="1"/>
    <col min="10500" max="10500" width="4" bestFit="1" customWidth="1"/>
    <col min="10501" max="10501" width="3.7109375" customWidth="1"/>
    <col min="10502" max="10502" width="4" customWidth="1"/>
    <col min="10503" max="10503" width="3.85546875" bestFit="1" customWidth="1"/>
    <col min="10504" max="10504" width="3.7109375" customWidth="1"/>
    <col min="10505" max="10505" width="4.140625" customWidth="1"/>
    <col min="10506" max="10506" width="3.42578125" bestFit="1" customWidth="1"/>
    <col min="10507" max="10507" width="4.140625" bestFit="1" customWidth="1"/>
    <col min="10508" max="10508" width="4.28515625" customWidth="1"/>
    <col min="10509" max="10509" width="3.85546875" bestFit="1" customWidth="1"/>
    <col min="10510" max="10510" width="4" bestFit="1" customWidth="1"/>
    <col min="10511" max="10511" width="4.28515625" customWidth="1"/>
    <col min="10512" max="10512" width="11.5703125" customWidth="1"/>
    <col min="10513" max="10513" width="10.7109375" customWidth="1"/>
    <col min="10514" max="10514" width="10.85546875" customWidth="1"/>
    <col min="10515" max="10515" width="11.5703125" customWidth="1"/>
    <col min="10753" max="10753" width="33.28515625" customWidth="1"/>
    <col min="10754" max="10754" width="25.7109375" customWidth="1"/>
    <col min="10755" max="10755" width="16.85546875" customWidth="1"/>
    <col min="10756" max="10756" width="4" bestFit="1" customWidth="1"/>
    <col min="10757" max="10757" width="3.7109375" customWidth="1"/>
    <col min="10758" max="10758" width="4" customWidth="1"/>
    <col min="10759" max="10759" width="3.85546875" bestFit="1" customWidth="1"/>
    <col min="10760" max="10760" width="3.7109375" customWidth="1"/>
    <col min="10761" max="10761" width="4.140625" customWidth="1"/>
    <col min="10762" max="10762" width="3.42578125" bestFit="1" customWidth="1"/>
    <col min="10763" max="10763" width="4.140625" bestFit="1" customWidth="1"/>
    <col min="10764" max="10764" width="4.28515625" customWidth="1"/>
    <col min="10765" max="10765" width="3.85546875" bestFit="1" customWidth="1"/>
    <col min="10766" max="10766" width="4" bestFit="1" customWidth="1"/>
    <col min="10767" max="10767" width="4.28515625" customWidth="1"/>
    <col min="10768" max="10768" width="11.5703125" customWidth="1"/>
    <col min="10769" max="10769" width="10.7109375" customWidth="1"/>
    <col min="10770" max="10770" width="10.85546875" customWidth="1"/>
    <col min="10771" max="10771" width="11.5703125" customWidth="1"/>
    <col min="11009" max="11009" width="33.28515625" customWidth="1"/>
    <col min="11010" max="11010" width="25.7109375" customWidth="1"/>
    <col min="11011" max="11011" width="16.85546875" customWidth="1"/>
    <col min="11012" max="11012" width="4" bestFit="1" customWidth="1"/>
    <col min="11013" max="11013" width="3.7109375" customWidth="1"/>
    <col min="11014" max="11014" width="4" customWidth="1"/>
    <col min="11015" max="11015" width="3.85546875" bestFit="1" customWidth="1"/>
    <col min="11016" max="11016" width="3.7109375" customWidth="1"/>
    <col min="11017" max="11017" width="4.140625" customWidth="1"/>
    <col min="11018" max="11018" width="3.42578125" bestFit="1" customWidth="1"/>
    <col min="11019" max="11019" width="4.140625" bestFit="1" customWidth="1"/>
    <col min="11020" max="11020" width="4.28515625" customWidth="1"/>
    <col min="11021" max="11021" width="3.85546875" bestFit="1" customWidth="1"/>
    <col min="11022" max="11022" width="4" bestFit="1" customWidth="1"/>
    <col min="11023" max="11023" width="4.28515625" customWidth="1"/>
    <col min="11024" max="11024" width="11.5703125" customWidth="1"/>
    <col min="11025" max="11025" width="10.7109375" customWidth="1"/>
    <col min="11026" max="11026" width="10.85546875" customWidth="1"/>
    <col min="11027" max="11027" width="11.5703125" customWidth="1"/>
    <col min="11265" max="11265" width="33.28515625" customWidth="1"/>
    <col min="11266" max="11266" width="25.7109375" customWidth="1"/>
    <col min="11267" max="11267" width="16.85546875" customWidth="1"/>
    <col min="11268" max="11268" width="4" bestFit="1" customWidth="1"/>
    <col min="11269" max="11269" width="3.7109375" customWidth="1"/>
    <col min="11270" max="11270" width="4" customWidth="1"/>
    <col min="11271" max="11271" width="3.85546875" bestFit="1" customWidth="1"/>
    <col min="11272" max="11272" width="3.7109375" customWidth="1"/>
    <col min="11273" max="11273" width="4.140625" customWidth="1"/>
    <col min="11274" max="11274" width="3.42578125" bestFit="1" customWidth="1"/>
    <col min="11275" max="11275" width="4.140625" bestFit="1" customWidth="1"/>
    <col min="11276" max="11276" width="4.28515625" customWidth="1"/>
    <col min="11277" max="11277" width="3.85546875" bestFit="1" customWidth="1"/>
    <col min="11278" max="11278" width="4" bestFit="1" customWidth="1"/>
    <col min="11279" max="11279" width="4.28515625" customWidth="1"/>
    <col min="11280" max="11280" width="11.5703125" customWidth="1"/>
    <col min="11281" max="11281" width="10.7109375" customWidth="1"/>
    <col min="11282" max="11282" width="10.85546875" customWidth="1"/>
    <col min="11283" max="11283" width="11.5703125" customWidth="1"/>
    <col min="11521" max="11521" width="33.28515625" customWidth="1"/>
    <col min="11522" max="11522" width="25.7109375" customWidth="1"/>
    <col min="11523" max="11523" width="16.85546875" customWidth="1"/>
    <col min="11524" max="11524" width="4" bestFit="1" customWidth="1"/>
    <col min="11525" max="11525" width="3.7109375" customWidth="1"/>
    <col min="11526" max="11526" width="4" customWidth="1"/>
    <col min="11527" max="11527" width="3.85546875" bestFit="1" customWidth="1"/>
    <col min="11528" max="11528" width="3.7109375" customWidth="1"/>
    <col min="11529" max="11529" width="4.140625" customWidth="1"/>
    <col min="11530" max="11530" width="3.42578125" bestFit="1" customWidth="1"/>
    <col min="11531" max="11531" width="4.140625" bestFit="1" customWidth="1"/>
    <col min="11532" max="11532" width="4.28515625" customWidth="1"/>
    <col min="11533" max="11533" width="3.85546875" bestFit="1" customWidth="1"/>
    <col min="11534" max="11534" width="4" bestFit="1" customWidth="1"/>
    <col min="11535" max="11535" width="4.28515625" customWidth="1"/>
    <col min="11536" max="11536" width="11.5703125" customWidth="1"/>
    <col min="11537" max="11537" width="10.7109375" customWidth="1"/>
    <col min="11538" max="11538" width="10.85546875" customWidth="1"/>
    <col min="11539" max="11539" width="11.5703125" customWidth="1"/>
    <col min="11777" max="11777" width="33.28515625" customWidth="1"/>
    <col min="11778" max="11778" width="25.7109375" customWidth="1"/>
    <col min="11779" max="11779" width="16.85546875" customWidth="1"/>
    <col min="11780" max="11780" width="4" bestFit="1" customWidth="1"/>
    <col min="11781" max="11781" width="3.7109375" customWidth="1"/>
    <col min="11782" max="11782" width="4" customWidth="1"/>
    <col min="11783" max="11783" width="3.85546875" bestFit="1" customWidth="1"/>
    <col min="11784" max="11784" width="3.7109375" customWidth="1"/>
    <col min="11785" max="11785" width="4.140625" customWidth="1"/>
    <col min="11786" max="11786" width="3.42578125" bestFit="1" customWidth="1"/>
    <col min="11787" max="11787" width="4.140625" bestFit="1" customWidth="1"/>
    <col min="11788" max="11788" width="4.28515625" customWidth="1"/>
    <col min="11789" max="11789" width="3.85546875" bestFit="1" customWidth="1"/>
    <col min="11790" max="11790" width="4" bestFit="1" customWidth="1"/>
    <col min="11791" max="11791" width="4.28515625" customWidth="1"/>
    <col min="11792" max="11792" width="11.5703125" customWidth="1"/>
    <col min="11793" max="11793" width="10.7109375" customWidth="1"/>
    <col min="11794" max="11794" width="10.85546875" customWidth="1"/>
    <col min="11795" max="11795" width="11.5703125" customWidth="1"/>
    <col min="12033" max="12033" width="33.28515625" customWidth="1"/>
    <col min="12034" max="12034" width="25.7109375" customWidth="1"/>
    <col min="12035" max="12035" width="16.85546875" customWidth="1"/>
    <col min="12036" max="12036" width="4" bestFit="1" customWidth="1"/>
    <col min="12037" max="12037" width="3.7109375" customWidth="1"/>
    <col min="12038" max="12038" width="4" customWidth="1"/>
    <col min="12039" max="12039" width="3.85546875" bestFit="1" customWidth="1"/>
    <col min="12040" max="12040" width="3.7109375" customWidth="1"/>
    <col min="12041" max="12041" width="4.140625" customWidth="1"/>
    <col min="12042" max="12042" width="3.42578125" bestFit="1" customWidth="1"/>
    <col min="12043" max="12043" width="4.140625" bestFit="1" customWidth="1"/>
    <col min="12044" max="12044" width="4.28515625" customWidth="1"/>
    <col min="12045" max="12045" width="3.85546875" bestFit="1" customWidth="1"/>
    <col min="12046" max="12046" width="4" bestFit="1" customWidth="1"/>
    <col min="12047" max="12047" width="4.28515625" customWidth="1"/>
    <col min="12048" max="12048" width="11.5703125" customWidth="1"/>
    <col min="12049" max="12049" width="10.7109375" customWidth="1"/>
    <col min="12050" max="12050" width="10.85546875" customWidth="1"/>
    <col min="12051" max="12051" width="11.5703125" customWidth="1"/>
    <col min="12289" max="12289" width="33.28515625" customWidth="1"/>
    <col min="12290" max="12290" width="25.7109375" customWidth="1"/>
    <col min="12291" max="12291" width="16.85546875" customWidth="1"/>
    <col min="12292" max="12292" width="4" bestFit="1" customWidth="1"/>
    <col min="12293" max="12293" width="3.7109375" customWidth="1"/>
    <col min="12294" max="12294" width="4" customWidth="1"/>
    <col min="12295" max="12295" width="3.85546875" bestFit="1" customWidth="1"/>
    <col min="12296" max="12296" width="3.7109375" customWidth="1"/>
    <col min="12297" max="12297" width="4.140625" customWidth="1"/>
    <col min="12298" max="12298" width="3.42578125" bestFit="1" customWidth="1"/>
    <col min="12299" max="12299" width="4.140625" bestFit="1" customWidth="1"/>
    <col min="12300" max="12300" width="4.28515625" customWidth="1"/>
    <col min="12301" max="12301" width="3.85546875" bestFit="1" customWidth="1"/>
    <col min="12302" max="12302" width="4" bestFit="1" customWidth="1"/>
    <col min="12303" max="12303" width="4.28515625" customWidth="1"/>
    <col min="12304" max="12304" width="11.5703125" customWidth="1"/>
    <col min="12305" max="12305" width="10.7109375" customWidth="1"/>
    <col min="12306" max="12306" width="10.85546875" customWidth="1"/>
    <col min="12307" max="12307" width="11.5703125" customWidth="1"/>
    <col min="12545" max="12545" width="33.28515625" customWidth="1"/>
    <col min="12546" max="12546" width="25.7109375" customWidth="1"/>
    <col min="12547" max="12547" width="16.85546875" customWidth="1"/>
    <col min="12548" max="12548" width="4" bestFit="1" customWidth="1"/>
    <col min="12549" max="12549" width="3.7109375" customWidth="1"/>
    <col min="12550" max="12550" width="4" customWidth="1"/>
    <col min="12551" max="12551" width="3.85546875" bestFit="1" customWidth="1"/>
    <col min="12552" max="12552" width="3.7109375" customWidth="1"/>
    <col min="12553" max="12553" width="4.140625" customWidth="1"/>
    <col min="12554" max="12554" width="3.42578125" bestFit="1" customWidth="1"/>
    <col min="12555" max="12555" width="4.140625" bestFit="1" customWidth="1"/>
    <col min="12556" max="12556" width="4.28515625" customWidth="1"/>
    <col min="12557" max="12557" width="3.85546875" bestFit="1" customWidth="1"/>
    <col min="12558" max="12558" width="4" bestFit="1" customWidth="1"/>
    <col min="12559" max="12559" width="4.28515625" customWidth="1"/>
    <col min="12560" max="12560" width="11.5703125" customWidth="1"/>
    <col min="12561" max="12561" width="10.7109375" customWidth="1"/>
    <col min="12562" max="12562" width="10.85546875" customWidth="1"/>
    <col min="12563" max="12563" width="11.5703125" customWidth="1"/>
    <col min="12801" max="12801" width="33.28515625" customWidth="1"/>
    <col min="12802" max="12802" width="25.7109375" customWidth="1"/>
    <col min="12803" max="12803" width="16.85546875" customWidth="1"/>
    <col min="12804" max="12804" width="4" bestFit="1" customWidth="1"/>
    <col min="12805" max="12805" width="3.7109375" customWidth="1"/>
    <col min="12806" max="12806" width="4" customWidth="1"/>
    <col min="12807" max="12807" width="3.85546875" bestFit="1" customWidth="1"/>
    <col min="12808" max="12808" width="3.7109375" customWidth="1"/>
    <col min="12809" max="12809" width="4.140625" customWidth="1"/>
    <col min="12810" max="12810" width="3.42578125" bestFit="1" customWidth="1"/>
    <col min="12811" max="12811" width="4.140625" bestFit="1" customWidth="1"/>
    <col min="12812" max="12812" width="4.28515625" customWidth="1"/>
    <col min="12813" max="12813" width="3.85546875" bestFit="1" customWidth="1"/>
    <col min="12814" max="12814" width="4" bestFit="1" customWidth="1"/>
    <col min="12815" max="12815" width="4.28515625" customWidth="1"/>
    <col min="12816" max="12816" width="11.5703125" customWidth="1"/>
    <col min="12817" max="12817" width="10.7109375" customWidth="1"/>
    <col min="12818" max="12818" width="10.85546875" customWidth="1"/>
    <col min="12819" max="12819" width="11.5703125" customWidth="1"/>
    <col min="13057" max="13057" width="33.28515625" customWidth="1"/>
    <col min="13058" max="13058" width="25.7109375" customWidth="1"/>
    <col min="13059" max="13059" width="16.85546875" customWidth="1"/>
    <col min="13060" max="13060" width="4" bestFit="1" customWidth="1"/>
    <col min="13061" max="13061" width="3.7109375" customWidth="1"/>
    <col min="13062" max="13062" width="4" customWidth="1"/>
    <col min="13063" max="13063" width="3.85546875" bestFit="1" customWidth="1"/>
    <col min="13064" max="13064" width="3.7109375" customWidth="1"/>
    <col min="13065" max="13065" width="4.140625" customWidth="1"/>
    <col min="13066" max="13066" width="3.42578125" bestFit="1" customWidth="1"/>
    <col min="13067" max="13067" width="4.140625" bestFit="1" customWidth="1"/>
    <col min="13068" max="13068" width="4.28515625" customWidth="1"/>
    <col min="13069" max="13069" width="3.85546875" bestFit="1" customWidth="1"/>
    <col min="13070" max="13070" width="4" bestFit="1" customWidth="1"/>
    <col min="13071" max="13071" width="4.28515625" customWidth="1"/>
    <col min="13072" max="13072" width="11.5703125" customWidth="1"/>
    <col min="13073" max="13073" width="10.7109375" customWidth="1"/>
    <col min="13074" max="13074" width="10.85546875" customWidth="1"/>
    <col min="13075" max="13075" width="11.5703125" customWidth="1"/>
    <col min="13313" max="13313" width="33.28515625" customWidth="1"/>
    <col min="13314" max="13314" width="25.7109375" customWidth="1"/>
    <col min="13315" max="13315" width="16.85546875" customWidth="1"/>
    <col min="13316" max="13316" width="4" bestFit="1" customWidth="1"/>
    <col min="13317" max="13317" width="3.7109375" customWidth="1"/>
    <col min="13318" max="13318" width="4" customWidth="1"/>
    <col min="13319" max="13319" width="3.85546875" bestFit="1" customWidth="1"/>
    <col min="13320" max="13320" width="3.7109375" customWidth="1"/>
    <col min="13321" max="13321" width="4.140625" customWidth="1"/>
    <col min="13322" max="13322" width="3.42578125" bestFit="1" customWidth="1"/>
    <col min="13323" max="13323" width="4.140625" bestFit="1" customWidth="1"/>
    <col min="13324" max="13324" width="4.28515625" customWidth="1"/>
    <col min="13325" max="13325" width="3.85546875" bestFit="1" customWidth="1"/>
    <col min="13326" max="13326" width="4" bestFit="1" customWidth="1"/>
    <col min="13327" max="13327" width="4.28515625" customWidth="1"/>
    <col min="13328" max="13328" width="11.5703125" customWidth="1"/>
    <col min="13329" max="13329" width="10.7109375" customWidth="1"/>
    <col min="13330" max="13330" width="10.85546875" customWidth="1"/>
    <col min="13331" max="13331" width="11.5703125" customWidth="1"/>
    <col min="13569" max="13569" width="33.28515625" customWidth="1"/>
    <col min="13570" max="13570" width="25.7109375" customWidth="1"/>
    <col min="13571" max="13571" width="16.85546875" customWidth="1"/>
    <col min="13572" max="13572" width="4" bestFit="1" customWidth="1"/>
    <col min="13573" max="13573" width="3.7109375" customWidth="1"/>
    <col min="13574" max="13574" width="4" customWidth="1"/>
    <col min="13575" max="13575" width="3.85546875" bestFit="1" customWidth="1"/>
    <col min="13576" max="13576" width="3.7109375" customWidth="1"/>
    <col min="13577" max="13577" width="4.140625" customWidth="1"/>
    <col min="13578" max="13578" width="3.42578125" bestFit="1" customWidth="1"/>
    <col min="13579" max="13579" width="4.140625" bestFit="1" customWidth="1"/>
    <col min="13580" max="13580" width="4.28515625" customWidth="1"/>
    <col min="13581" max="13581" width="3.85546875" bestFit="1" customWidth="1"/>
    <col min="13582" max="13582" width="4" bestFit="1" customWidth="1"/>
    <col min="13583" max="13583" width="4.28515625" customWidth="1"/>
    <col min="13584" max="13584" width="11.5703125" customWidth="1"/>
    <col min="13585" max="13585" width="10.7109375" customWidth="1"/>
    <col min="13586" max="13586" width="10.85546875" customWidth="1"/>
    <col min="13587" max="13587" width="11.5703125" customWidth="1"/>
    <col min="13825" max="13825" width="33.28515625" customWidth="1"/>
    <col min="13826" max="13826" width="25.7109375" customWidth="1"/>
    <col min="13827" max="13827" width="16.85546875" customWidth="1"/>
    <col min="13828" max="13828" width="4" bestFit="1" customWidth="1"/>
    <col min="13829" max="13829" width="3.7109375" customWidth="1"/>
    <col min="13830" max="13830" width="4" customWidth="1"/>
    <col min="13831" max="13831" width="3.85546875" bestFit="1" customWidth="1"/>
    <col min="13832" max="13832" width="3.7109375" customWidth="1"/>
    <col min="13833" max="13833" width="4.140625" customWidth="1"/>
    <col min="13834" max="13834" width="3.42578125" bestFit="1" customWidth="1"/>
    <col min="13835" max="13835" width="4.140625" bestFit="1" customWidth="1"/>
    <col min="13836" max="13836" width="4.28515625" customWidth="1"/>
    <col min="13837" max="13837" width="3.85546875" bestFit="1" customWidth="1"/>
    <col min="13838" max="13838" width="4" bestFit="1" customWidth="1"/>
    <col min="13839" max="13839" width="4.28515625" customWidth="1"/>
    <col min="13840" max="13840" width="11.5703125" customWidth="1"/>
    <col min="13841" max="13841" width="10.7109375" customWidth="1"/>
    <col min="13842" max="13842" width="10.85546875" customWidth="1"/>
    <col min="13843" max="13843" width="11.5703125" customWidth="1"/>
    <col min="14081" max="14081" width="33.28515625" customWidth="1"/>
    <col min="14082" max="14082" width="25.7109375" customWidth="1"/>
    <col min="14083" max="14083" width="16.85546875" customWidth="1"/>
    <col min="14084" max="14084" width="4" bestFit="1" customWidth="1"/>
    <col min="14085" max="14085" width="3.7109375" customWidth="1"/>
    <col min="14086" max="14086" width="4" customWidth="1"/>
    <col min="14087" max="14087" width="3.85546875" bestFit="1" customWidth="1"/>
    <col min="14088" max="14088" width="3.7109375" customWidth="1"/>
    <col min="14089" max="14089" width="4.140625" customWidth="1"/>
    <col min="14090" max="14090" width="3.42578125" bestFit="1" customWidth="1"/>
    <col min="14091" max="14091" width="4.140625" bestFit="1" customWidth="1"/>
    <col min="14092" max="14092" width="4.28515625" customWidth="1"/>
    <col min="14093" max="14093" width="3.85546875" bestFit="1" customWidth="1"/>
    <col min="14094" max="14094" width="4" bestFit="1" customWidth="1"/>
    <col min="14095" max="14095" width="4.28515625" customWidth="1"/>
    <col min="14096" max="14096" width="11.5703125" customWidth="1"/>
    <col min="14097" max="14097" width="10.7109375" customWidth="1"/>
    <col min="14098" max="14098" width="10.85546875" customWidth="1"/>
    <col min="14099" max="14099" width="11.5703125" customWidth="1"/>
    <col min="14337" max="14337" width="33.28515625" customWidth="1"/>
    <col min="14338" max="14338" width="25.7109375" customWidth="1"/>
    <col min="14339" max="14339" width="16.85546875" customWidth="1"/>
    <col min="14340" max="14340" width="4" bestFit="1" customWidth="1"/>
    <col min="14341" max="14341" width="3.7109375" customWidth="1"/>
    <col min="14342" max="14342" width="4" customWidth="1"/>
    <col min="14343" max="14343" width="3.85546875" bestFit="1" customWidth="1"/>
    <col min="14344" max="14344" width="3.7109375" customWidth="1"/>
    <col min="14345" max="14345" width="4.140625" customWidth="1"/>
    <col min="14346" max="14346" width="3.42578125" bestFit="1" customWidth="1"/>
    <col min="14347" max="14347" width="4.140625" bestFit="1" customWidth="1"/>
    <col min="14348" max="14348" width="4.28515625" customWidth="1"/>
    <col min="14349" max="14349" width="3.85546875" bestFit="1" customWidth="1"/>
    <col min="14350" max="14350" width="4" bestFit="1" customWidth="1"/>
    <col min="14351" max="14351" width="4.28515625" customWidth="1"/>
    <col min="14352" max="14352" width="11.5703125" customWidth="1"/>
    <col min="14353" max="14353" width="10.7109375" customWidth="1"/>
    <col min="14354" max="14354" width="10.85546875" customWidth="1"/>
    <col min="14355" max="14355" width="11.5703125" customWidth="1"/>
    <col min="14593" max="14593" width="33.28515625" customWidth="1"/>
    <col min="14594" max="14594" width="25.7109375" customWidth="1"/>
    <col min="14595" max="14595" width="16.85546875" customWidth="1"/>
    <col min="14596" max="14596" width="4" bestFit="1" customWidth="1"/>
    <col min="14597" max="14597" width="3.7109375" customWidth="1"/>
    <col min="14598" max="14598" width="4" customWidth="1"/>
    <col min="14599" max="14599" width="3.85546875" bestFit="1" customWidth="1"/>
    <col min="14600" max="14600" width="3.7109375" customWidth="1"/>
    <col min="14601" max="14601" width="4.140625" customWidth="1"/>
    <col min="14602" max="14602" width="3.42578125" bestFit="1" customWidth="1"/>
    <col min="14603" max="14603" width="4.140625" bestFit="1" customWidth="1"/>
    <col min="14604" max="14604" width="4.28515625" customWidth="1"/>
    <col min="14605" max="14605" width="3.85546875" bestFit="1" customWidth="1"/>
    <col min="14606" max="14606" width="4" bestFit="1" customWidth="1"/>
    <col min="14607" max="14607" width="4.28515625" customWidth="1"/>
    <col min="14608" max="14608" width="11.5703125" customWidth="1"/>
    <col min="14609" max="14609" width="10.7109375" customWidth="1"/>
    <col min="14610" max="14610" width="10.85546875" customWidth="1"/>
    <col min="14611" max="14611" width="11.5703125" customWidth="1"/>
    <col min="14849" max="14849" width="33.28515625" customWidth="1"/>
    <col min="14850" max="14850" width="25.7109375" customWidth="1"/>
    <col min="14851" max="14851" width="16.85546875" customWidth="1"/>
    <col min="14852" max="14852" width="4" bestFit="1" customWidth="1"/>
    <col min="14853" max="14853" width="3.7109375" customWidth="1"/>
    <col min="14854" max="14854" width="4" customWidth="1"/>
    <col min="14855" max="14855" width="3.85546875" bestFit="1" customWidth="1"/>
    <col min="14856" max="14856" width="3.7109375" customWidth="1"/>
    <col min="14857" max="14857" width="4.140625" customWidth="1"/>
    <col min="14858" max="14858" width="3.42578125" bestFit="1" customWidth="1"/>
    <col min="14859" max="14859" width="4.140625" bestFit="1" customWidth="1"/>
    <col min="14860" max="14860" width="4.28515625" customWidth="1"/>
    <col min="14861" max="14861" width="3.85546875" bestFit="1" customWidth="1"/>
    <col min="14862" max="14862" width="4" bestFit="1" customWidth="1"/>
    <col min="14863" max="14863" width="4.28515625" customWidth="1"/>
    <col min="14864" max="14864" width="11.5703125" customWidth="1"/>
    <col min="14865" max="14865" width="10.7109375" customWidth="1"/>
    <col min="14866" max="14866" width="10.85546875" customWidth="1"/>
    <col min="14867" max="14867" width="11.5703125" customWidth="1"/>
    <col min="15105" max="15105" width="33.28515625" customWidth="1"/>
    <col min="15106" max="15106" width="25.7109375" customWidth="1"/>
    <col min="15107" max="15107" width="16.85546875" customWidth="1"/>
    <col min="15108" max="15108" width="4" bestFit="1" customWidth="1"/>
    <col min="15109" max="15109" width="3.7109375" customWidth="1"/>
    <col min="15110" max="15110" width="4" customWidth="1"/>
    <col min="15111" max="15111" width="3.85546875" bestFit="1" customWidth="1"/>
    <col min="15112" max="15112" width="3.7109375" customWidth="1"/>
    <col min="15113" max="15113" width="4.140625" customWidth="1"/>
    <col min="15114" max="15114" width="3.42578125" bestFit="1" customWidth="1"/>
    <col min="15115" max="15115" width="4.140625" bestFit="1" customWidth="1"/>
    <col min="15116" max="15116" width="4.28515625" customWidth="1"/>
    <col min="15117" max="15117" width="3.85546875" bestFit="1" customWidth="1"/>
    <col min="15118" max="15118" width="4" bestFit="1" customWidth="1"/>
    <col min="15119" max="15119" width="4.28515625" customWidth="1"/>
    <col min="15120" max="15120" width="11.5703125" customWidth="1"/>
    <col min="15121" max="15121" width="10.7109375" customWidth="1"/>
    <col min="15122" max="15122" width="10.85546875" customWidth="1"/>
    <col min="15123" max="15123" width="11.5703125" customWidth="1"/>
    <col min="15361" max="15361" width="33.28515625" customWidth="1"/>
    <col min="15362" max="15362" width="25.7109375" customWidth="1"/>
    <col min="15363" max="15363" width="16.85546875" customWidth="1"/>
    <col min="15364" max="15364" width="4" bestFit="1" customWidth="1"/>
    <col min="15365" max="15365" width="3.7109375" customWidth="1"/>
    <col min="15366" max="15366" width="4" customWidth="1"/>
    <col min="15367" max="15367" width="3.85546875" bestFit="1" customWidth="1"/>
    <col min="15368" max="15368" width="3.7109375" customWidth="1"/>
    <col min="15369" max="15369" width="4.140625" customWidth="1"/>
    <col min="15370" max="15370" width="3.42578125" bestFit="1" customWidth="1"/>
    <col min="15371" max="15371" width="4.140625" bestFit="1" customWidth="1"/>
    <col min="15372" max="15372" width="4.28515625" customWidth="1"/>
    <col min="15373" max="15373" width="3.85546875" bestFit="1" customWidth="1"/>
    <col min="15374" max="15374" width="4" bestFit="1" customWidth="1"/>
    <col min="15375" max="15375" width="4.28515625" customWidth="1"/>
    <col min="15376" max="15376" width="11.5703125" customWidth="1"/>
    <col min="15377" max="15377" width="10.7109375" customWidth="1"/>
    <col min="15378" max="15378" width="10.85546875" customWidth="1"/>
    <col min="15379" max="15379" width="11.5703125" customWidth="1"/>
    <col min="15617" max="15617" width="33.28515625" customWidth="1"/>
    <col min="15618" max="15618" width="25.7109375" customWidth="1"/>
    <col min="15619" max="15619" width="16.85546875" customWidth="1"/>
    <col min="15620" max="15620" width="4" bestFit="1" customWidth="1"/>
    <col min="15621" max="15621" width="3.7109375" customWidth="1"/>
    <col min="15622" max="15622" width="4" customWidth="1"/>
    <col min="15623" max="15623" width="3.85546875" bestFit="1" customWidth="1"/>
    <col min="15624" max="15624" width="3.7109375" customWidth="1"/>
    <col min="15625" max="15625" width="4.140625" customWidth="1"/>
    <col min="15626" max="15626" width="3.42578125" bestFit="1" customWidth="1"/>
    <col min="15627" max="15627" width="4.140625" bestFit="1" customWidth="1"/>
    <col min="15628" max="15628" width="4.28515625" customWidth="1"/>
    <col min="15629" max="15629" width="3.85546875" bestFit="1" customWidth="1"/>
    <col min="15630" max="15630" width="4" bestFit="1" customWidth="1"/>
    <col min="15631" max="15631" width="4.28515625" customWidth="1"/>
    <col min="15632" max="15632" width="11.5703125" customWidth="1"/>
    <col min="15633" max="15633" width="10.7109375" customWidth="1"/>
    <col min="15634" max="15634" width="10.85546875" customWidth="1"/>
    <col min="15635" max="15635" width="11.5703125" customWidth="1"/>
    <col min="15873" max="15873" width="33.28515625" customWidth="1"/>
    <col min="15874" max="15874" width="25.7109375" customWidth="1"/>
    <col min="15875" max="15875" width="16.85546875" customWidth="1"/>
    <col min="15876" max="15876" width="4" bestFit="1" customWidth="1"/>
    <col min="15877" max="15877" width="3.7109375" customWidth="1"/>
    <col min="15878" max="15878" width="4" customWidth="1"/>
    <col min="15879" max="15879" width="3.85546875" bestFit="1" customWidth="1"/>
    <col min="15880" max="15880" width="3.7109375" customWidth="1"/>
    <col min="15881" max="15881" width="4.140625" customWidth="1"/>
    <col min="15882" max="15882" width="3.42578125" bestFit="1" customWidth="1"/>
    <col min="15883" max="15883" width="4.140625" bestFit="1" customWidth="1"/>
    <col min="15884" max="15884" width="4.28515625" customWidth="1"/>
    <col min="15885" max="15885" width="3.85546875" bestFit="1" customWidth="1"/>
    <col min="15886" max="15886" width="4" bestFit="1" customWidth="1"/>
    <col min="15887" max="15887" width="4.28515625" customWidth="1"/>
    <col min="15888" max="15888" width="11.5703125" customWidth="1"/>
    <col min="15889" max="15889" width="10.7109375" customWidth="1"/>
    <col min="15890" max="15890" width="10.85546875" customWidth="1"/>
    <col min="15891" max="15891" width="11.5703125" customWidth="1"/>
    <col min="16129" max="16129" width="33.28515625" customWidth="1"/>
    <col min="16130" max="16130" width="25.7109375" customWidth="1"/>
    <col min="16131" max="16131" width="16.85546875" customWidth="1"/>
    <col min="16132" max="16132" width="4" bestFit="1" customWidth="1"/>
    <col min="16133" max="16133" width="3.7109375" customWidth="1"/>
    <col min="16134" max="16134" width="4" customWidth="1"/>
    <col min="16135" max="16135" width="3.85546875" bestFit="1" customWidth="1"/>
    <col min="16136" max="16136" width="3.7109375" customWidth="1"/>
    <col min="16137" max="16137" width="4.140625" customWidth="1"/>
    <col min="16138" max="16138" width="3.42578125" bestFit="1" customWidth="1"/>
    <col min="16139" max="16139" width="4.140625" bestFit="1" customWidth="1"/>
    <col min="16140" max="16140" width="4.28515625" customWidth="1"/>
    <col min="16141" max="16141" width="3.85546875" bestFit="1" customWidth="1"/>
    <col min="16142" max="16142" width="4" bestFit="1" customWidth="1"/>
    <col min="16143" max="16143" width="4.28515625" customWidth="1"/>
    <col min="16144" max="16144" width="11.5703125" customWidth="1"/>
    <col min="16145" max="16145" width="10.7109375" customWidth="1"/>
    <col min="16146" max="16146" width="10.85546875" customWidth="1"/>
    <col min="16147" max="16147" width="11.5703125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3.2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1.75" customHeight="1" x14ac:dyDescent="0.35">
      <c r="A4" s="57"/>
      <c r="B4" s="57"/>
      <c r="C4" s="1309" t="s">
        <v>85</v>
      </c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57"/>
      <c r="P4" s="57"/>
      <c r="Q4" s="57"/>
      <c r="R4" s="57"/>
      <c r="S4" s="739"/>
    </row>
    <row r="5" spans="1:19" ht="18.75" x14ac:dyDescent="0.3">
      <c r="A5" s="84" t="s">
        <v>1492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9" ht="18.75" x14ac:dyDescent="0.3">
      <c r="A6" s="86" t="s">
        <v>170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s="18" customFormat="1" ht="18.75" x14ac:dyDescent="0.25">
      <c r="A7" s="1412" t="s">
        <v>1493</v>
      </c>
      <c r="B7" s="1413"/>
      <c r="C7" s="1413"/>
      <c r="D7" s="1413"/>
      <c r="E7" s="1413"/>
      <c r="F7" s="1413"/>
      <c r="G7" s="1413"/>
      <c r="H7" s="1413"/>
      <c r="I7" s="1413"/>
      <c r="J7" s="1413"/>
      <c r="K7" s="1413"/>
      <c r="L7" s="1413"/>
      <c r="M7" s="1413"/>
      <c r="N7" s="1413"/>
      <c r="O7" s="1413"/>
      <c r="P7" s="1413"/>
      <c r="Q7" s="1413"/>
      <c r="R7" s="1413"/>
      <c r="S7" s="1413"/>
    </row>
    <row r="8" spans="1:19" s="18" customFormat="1" ht="15.75" x14ac:dyDescent="0.25">
      <c r="A8" s="74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9"/>
    </row>
    <row r="9" spans="1:19" ht="15" customHeight="1" x14ac:dyDescent="0.25">
      <c r="A9" s="1387" t="s">
        <v>4</v>
      </c>
      <c r="B9" s="1387" t="s">
        <v>881</v>
      </c>
      <c r="C9" s="1387" t="s">
        <v>6</v>
      </c>
      <c r="D9" s="1303" t="s">
        <v>7</v>
      </c>
      <c r="E9" s="1303"/>
      <c r="F9" s="1303"/>
      <c r="G9" s="1303" t="s">
        <v>8</v>
      </c>
      <c r="H9" s="1303"/>
      <c r="I9" s="1303"/>
      <c r="J9" s="1303" t="s">
        <v>9</v>
      </c>
      <c r="K9" s="1303"/>
      <c r="L9" s="1303"/>
      <c r="M9" s="1303" t="s">
        <v>10</v>
      </c>
      <c r="N9" s="1303"/>
      <c r="O9" s="1303"/>
      <c r="P9" s="1387" t="s">
        <v>11</v>
      </c>
      <c r="Q9" s="1387"/>
      <c r="R9" s="1387"/>
      <c r="S9" s="1316" t="s">
        <v>12</v>
      </c>
    </row>
    <row r="10" spans="1:19" x14ac:dyDescent="0.25">
      <c r="A10" s="1387"/>
      <c r="B10" s="1387"/>
      <c r="C10" s="1387"/>
      <c r="D10" s="462" t="s">
        <v>13</v>
      </c>
      <c r="E10" s="462" t="s">
        <v>14</v>
      </c>
      <c r="F10" s="462" t="s">
        <v>15</v>
      </c>
      <c r="G10" s="462" t="s">
        <v>16</v>
      </c>
      <c r="H10" s="462" t="s">
        <v>17</v>
      </c>
      <c r="I10" s="462" t="s">
        <v>18</v>
      </c>
      <c r="J10" s="462" t="s">
        <v>19</v>
      </c>
      <c r="K10" s="462" t="s">
        <v>20</v>
      </c>
      <c r="L10" s="462" t="s">
        <v>21</v>
      </c>
      <c r="M10" s="462" t="s">
        <v>22</v>
      </c>
      <c r="N10" s="462" t="s">
        <v>23</v>
      </c>
      <c r="O10" s="462" t="s">
        <v>24</v>
      </c>
      <c r="P10" s="462" t="s">
        <v>25</v>
      </c>
      <c r="Q10" s="462" t="s">
        <v>26</v>
      </c>
      <c r="R10" s="462" t="s">
        <v>27</v>
      </c>
      <c r="S10" s="1316"/>
    </row>
    <row r="11" spans="1:19" s="118" customFormat="1" ht="60" x14ac:dyDescent="0.25">
      <c r="A11" s="28" t="s">
        <v>1494</v>
      </c>
      <c r="B11" s="28" t="s">
        <v>1495</v>
      </c>
      <c r="C11" s="28" t="s">
        <v>1496</v>
      </c>
      <c r="D11" s="741"/>
      <c r="E11" s="741"/>
      <c r="F11" s="741"/>
      <c r="G11" s="741"/>
      <c r="H11" s="741"/>
      <c r="I11" s="741"/>
      <c r="J11" s="741"/>
      <c r="K11" s="741"/>
      <c r="L11" s="741"/>
      <c r="M11" s="741"/>
      <c r="N11" s="741"/>
      <c r="O11" s="741"/>
      <c r="P11" s="742">
        <f>SUM(P12:P15,P18:P20)</f>
        <v>186930</v>
      </c>
      <c r="Q11" s="743"/>
      <c r="R11" s="743"/>
      <c r="S11" s="677"/>
    </row>
    <row r="12" spans="1:19" s="118" customFormat="1" ht="45" x14ac:dyDescent="0.25">
      <c r="A12" s="599" t="s">
        <v>1497</v>
      </c>
      <c r="B12" s="744" t="s">
        <v>1498</v>
      </c>
      <c r="C12" s="744" t="s">
        <v>1499</v>
      </c>
      <c r="D12" s="745"/>
      <c r="E12" s="746"/>
      <c r="F12" s="462"/>
      <c r="G12" s="747"/>
      <c r="H12" s="747"/>
      <c r="I12" s="462"/>
      <c r="J12" s="748"/>
      <c r="K12" s="748"/>
      <c r="L12" s="462"/>
      <c r="M12" s="748"/>
      <c r="N12" s="748"/>
      <c r="O12" s="462"/>
      <c r="P12" s="749">
        <f>'[10]Presupuesto 2018'!E19</f>
        <v>11000</v>
      </c>
      <c r="Q12" s="750"/>
      <c r="R12" s="751"/>
      <c r="S12" s="752" t="s">
        <v>1500</v>
      </c>
    </row>
    <row r="13" spans="1:19" s="118" customFormat="1" ht="48.75" customHeight="1" x14ac:dyDescent="0.25">
      <c r="A13" s="599" t="s">
        <v>1501</v>
      </c>
      <c r="B13" s="744" t="s">
        <v>1502</v>
      </c>
      <c r="C13" s="744" t="s">
        <v>1503</v>
      </c>
      <c r="D13" s="745"/>
      <c r="E13" s="746"/>
      <c r="F13" s="462"/>
      <c r="G13" s="747"/>
      <c r="H13" s="747"/>
      <c r="I13" s="462"/>
      <c r="J13" s="747"/>
      <c r="K13" s="747"/>
      <c r="L13" s="747"/>
      <c r="M13" s="746"/>
      <c r="N13" s="747"/>
      <c r="O13" s="747"/>
      <c r="P13" s="749">
        <f>'[10]Presupuesto 2018'!E29</f>
        <v>7630</v>
      </c>
      <c r="Q13" s="750"/>
      <c r="R13" s="751"/>
      <c r="S13" s="752" t="s">
        <v>1500</v>
      </c>
    </row>
    <row r="14" spans="1:19" s="118" customFormat="1" ht="45" x14ac:dyDescent="0.25">
      <c r="A14" s="599" t="s">
        <v>1504</v>
      </c>
      <c r="B14" s="744" t="s">
        <v>1505</v>
      </c>
      <c r="C14" s="744" t="s">
        <v>1506</v>
      </c>
      <c r="D14" s="745"/>
      <c r="E14" s="746"/>
      <c r="F14" s="462"/>
      <c r="G14" s="747"/>
      <c r="H14" s="747"/>
      <c r="I14" s="462"/>
      <c r="J14" s="747"/>
      <c r="K14" s="747"/>
      <c r="L14" s="462"/>
      <c r="M14" s="746"/>
      <c r="N14" s="747"/>
      <c r="O14" s="462"/>
      <c r="P14" s="749">
        <f>'[10]Presupuesto 2018'!E37</f>
        <v>14300</v>
      </c>
      <c r="Q14" s="750"/>
      <c r="R14" s="751"/>
      <c r="S14" s="752" t="s">
        <v>1500</v>
      </c>
    </row>
    <row r="15" spans="1:19" ht="33" customHeight="1" x14ac:dyDescent="0.25">
      <c r="A15" s="569" t="s">
        <v>1507</v>
      </c>
      <c r="B15" s="744" t="s">
        <v>1508</v>
      </c>
      <c r="C15" s="744" t="s">
        <v>1509</v>
      </c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749">
        <f>'[10]Presupuesto 2018'!E45</f>
        <v>0</v>
      </c>
      <c r="Q15" s="750"/>
      <c r="R15" s="751"/>
      <c r="S15" s="752" t="s">
        <v>1500</v>
      </c>
    </row>
    <row r="16" spans="1:19" ht="75" customHeight="1" x14ac:dyDescent="0.25">
      <c r="A16" s="165" t="s">
        <v>1510</v>
      </c>
      <c r="B16" s="744" t="s">
        <v>1511</v>
      </c>
      <c r="C16" s="744" t="s">
        <v>1512</v>
      </c>
      <c r="D16" s="745"/>
      <c r="E16" s="747"/>
      <c r="F16" s="462"/>
      <c r="G16" s="747"/>
      <c r="H16" s="747"/>
      <c r="I16" s="745"/>
      <c r="J16" s="747"/>
      <c r="K16" s="747"/>
      <c r="L16" s="745"/>
      <c r="M16" s="747"/>
      <c r="N16" s="747"/>
      <c r="O16" s="745"/>
      <c r="P16" s="749"/>
      <c r="Q16" s="750"/>
      <c r="R16" s="751"/>
      <c r="S16" s="752" t="s">
        <v>1500</v>
      </c>
    </row>
    <row r="17" spans="1:19" ht="59.25" customHeight="1" x14ac:dyDescent="0.25">
      <c r="A17" s="165" t="s">
        <v>1513</v>
      </c>
      <c r="B17" s="744" t="s">
        <v>1514</v>
      </c>
      <c r="C17" s="744" t="s">
        <v>1515</v>
      </c>
      <c r="D17" s="745"/>
      <c r="E17" s="462"/>
      <c r="F17" s="745"/>
      <c r="G17" s="747"/>
      <c r="H17" s="747"/>
      <c r="I17" s="745"/>
      <c r="J17" s="747"/>
      <c r="K17" s="747"/>
      <c r="L17" s="745"/>
      <c r="M17" s="747"/>
      <c r="N17" s="747"/>
      <c r="O17" s="745"/>
      <c r="P17" s="749"/>
      <c r="Q17" s="750"/>
      <c r="R17" s="751"/>
      <c r="S17" s="752" t="s">
        <v>1500</v>
      </c>
    </row>
    <row r="18" spans="1:19" ht="49.5" customHeight="1" x14ac:dyDescent="0.25">
      <c r="A18" s="569" t="s">
        <v>1516</v>
      </c>
      <c r="B18" s="744" t="s">
        <v>1517</v>
      </c>
      <c r="C18" s="744" t="s">
        <v>1518</v>
      </c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749">
        <f>'[10]Presupuesto 2018'!E54</f>
        <v>120000</v>
      </c>
      <c r="Q18" s="172"/>
      <c r="R18" s="172"/>
      <c r="S18" s="301"/>
    </row>
    <row r="19" spans="1:19" ht="37.5" customHeight="1" x14ac:dyDescent="0.25">
      <c r="A19" s="569" t="s">
        <v>1519</v>
      </c>
      <c r="B19" s="744" t="s">
        <v>1520</v>
      </c>
      <c r="C19" s="744" t="s">
        <v>1521</v>
      </c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749">
        <f>'[10]Presupuesto 2018'!E62</f>
        <v>34000</v>
      </c>
      <c r="Q19" s="172"/>
      <c r="R19" s="172"/>
      <c r="S19" s="301"/>
    </row>
    <row r="20" spans="1:19" ht="30" x14ac:dyDescent="0.25">
      <c r="A20" s="569" t="s">
        <v>1522</v>
      </c>
      <c r="B20" s="744" t="s">
        <v>1523</v>
      </c>
      <c r="C20" s="744" t="s">
        <v>1518</v>
      </c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749">
        <f>'[10]Presupuesto 2018'!E70</f>
        <v>0</v>
      </c>
      <c r="Q20" s="172"/>
      <c r="R20" s="172"/>
      <c r="S20" s="301"/>
    </row>
  </sheetData>
  <mergeCells count="13">
    <mergeCell ref="M9:O9"/>
    <mergeCell ref="P9:R9"/>
    <mergeCell ref="S9:S10"/>
    <mergeCell ref="A2:S2"/>
    <mergeCell ref="A3:S3"/>
    <mergeCell ref="C4:N4"/>
    <mergeCell ref="A7:S7"/>
    <mergeCell ref="A9:A10"/>
    <mergeCell ref="B9:B10"/>
    <mergeCell ref="C9:C10"/>
    <mergeCell ref="D9:F9"/>
    <mergeCell ref="G9:I9"/>
    <mergeCell ref="J9:L9"/>
  </mergeCells>
  <pageMargins left="0.62992125984251968" right="0.70866141732283472" top="0.74803149606299213" bottom="0.74803149606299213" header="0.31496062992125984" footer="0.31496062992125984"/>
  <pageSetup paperSize="5" scale="96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showGridLines="0" zoomScaleNormal="100" workbookViewId="0">
      <selection activeCell="P6" sqref="P6"/>
    </sheetView>
  </sheetViews>
  <sheetFormatPr baseColWidth="10" defaultRowHeight="15" x14ac:dyDescent="0.25"/>
  <cols>
    <col min="1" max="1" width="35" customWidth="1"/>
    <col min="2" max="2" width="26" customWidth="1"/>
    <col min="3" max="3" width="16.140625" customWidth="1"/>
    <col min="4" max="4" width="4.140625" bestFit="1" customWidth="1"/>
    <col min="5" max="5" width="3.7109375" customWidth="1"/>
    <col min="6" max="6" width="4" customWidth="1"/>
    <col min="7" max="7" width="4" bestFit="1" customWidth="1"/>
    <col min="8" max="8" width="4.42578125" bestFit="1" customWidth="1"/>
    <col min="9" max="9" width="4" bestFit="1" customWidth="1"/>
    <col min="10" max="10" width="3.5703125" bestFit="1" customWidth="1"/>
    <col min="11" max="12" width="4.140625" bestFit="1" customWidth="1"/>
    <col min="13" max="13" width="3.85546875" bestFit="1" customWidth="1"/>
    <col min="14" max="14" width="4" bestFit="1" customWidth="1"/>
    <col min="15" max="15" width="3.7109375" bestFit="1" customWidth="1"/>
    <col min="16" max="16" width="10.5703125" style="21" customWidth="1"/>
    <col min="17" max="17" width="9.7109375" bestFit="1" customWidth="1"/>
    <col min="18" max="18" width="10.5703125" bestFit="1" customWidth="1"/>
    <col min="19" max="19" width="11.42578125" customWidth="1"/>
    <col min="257" max="257" width="35" customWidth="1"/>
    <col min="258" max="258" width="26" customWidth="1"/>
    <col min="259" max="259" width="16.140625" customWidth="1"/>
    <col min="260" max="260" width="4.140625" bestFit="1" customWidth="1"/>
    <col min="261" max="261" width="3.7109375" customWidth="1"/>
    <col min="262" max="262" width="4" customWidth="1"/>
    <col min="263" max="263" width="4" bestFit="1" customWidth="1"/>
    <col min="264" max="264" width="4.42578125" bestFit="1" customWidth="1"/>
    <col min="265" max="265" width="4" bestFit="1" customWidth="1"/>
    <col min="266" max="266" width="3.5703125" bestFit="1" customWidth="1"/>
    <col min="267" max="268" width="4.140625" bestFit="1" customWidth="1"/>
    <col min="269" max="269" width="3.85546875" bestFit="1" customWidth="1"/>
    <col min="270" max="270" width="4" bestFit="1" customWidth="1"/>
    <col min="271" max="271" width="3.7109375" bestFit="1" customWidth="1"/>
    <col min="272" max="272" width="10.5703125" customWidth="1"/>
    <col min="273" max="273" width="9.7109375" bestFit="1" customWidth="1"/>
    <col min="274" max="274" width="10.5703125" bestFit="1" customWidth="1"/>
    <col min="275" max="275" width="11.42578125" customWidth="1"/>
    <col min="513" max="513" width="35" customWidth="1"/>
    <col min="514" max="514" width="26" customWidth="1"/>
    <col min="515" max="515" width="16.140625" customWidth="1"/>
    <col min="516" max="516" width="4.140625" bestFit="1" customWidth="1"/>
    <col min="517" max="517" width="3.7109375" customWidth="1"/>
    <col min="518" max="518" width="4" customWidth="1"/>
    <col min="519" max="519" width="4" bestFit="1" customWidth="1"/>
    <col min="520" max="520" width="4.42578125" bestFit="1" customWidth="1"/>
    <col min="521" max="521" width="4" bestFit="1" customWidth="1"/>
    <col min="522" max="522" width="3.5703125" bestFit="1" customWidth="1"/>
    <col min="523" max="524" width="4.140625" bestFit="1" customWidth="1"/>
    <col min="525" max="525" width="3.85546875" bestFit="1" customWidth="1"/>
    <col min="526" max="526" width="4" bestFit="1" customWidth="1"/>
    <col min="527" max="527" width="3.7109375" bestFit="1" customWidth="1"/>
    <col min="528" max="528" width="10.5703125" customWidth="1"/>
    <col min="529" max="529" width="9.7109375" bestFit="1" customWidth="1"/>
    <col min="530" max="530" width="10.5703125" bestFit="1" customWidth="1"/>
    <col min="531" max="531" width="11.42578125" customWidth="1"/>
    <col min="769" max="769" width="35" customWidth="1"/>
    <col min="770" max="770" width="26" customWidth="1"/>
    <col min="771" max="771" width="16.140625" customWidth="1"/>
    <col min="772" max="772" width="4.140625" bestFit="1" customWidth="1"/>
    <col min="773" max="773" width="3.7109375" customWidth="1"/>
    <col min="774" max="774" width="4" customWidth="1"/>
    <col min="775" max="775" width="4" bestFit="1" customWidth="1"/>
    <col min="776" max="776" width="4.42578125" bestFit="1" customWidth="1"/>
    <col min="777" max="777" width="4" bestFit="1" customWidth="1"/>
    <col min="778" max="778" width="3.5703125" bestFit="1" customWidth="1"/>
    <col min="779" max="780" width="4.140625" bestFit="1" customWidth="1"/>
    <col min="781" max="781" width="3.85546875" bestFit="1" customWidth="1"/>
    <col min="782" max="782" width="4" bestFit="1" customWidth="1"/>
    <col min="783" max="783" width="3.7109375" bestFit="1" customWidth="1"/>
    <col min="784" max="784" width="10.5703125" customWidth="1"/>
    <col min="785" max="785" width="9.7109375" bestFit="1" customWidth="1"/>
    <col min="786" max="786" width="10.5703125" bestFit="1" customWidth="1"/>
    <col min="787" max="787" width="11.42578125" customWidth="1"/>
    <col min="1025" max="1025" width="35" customWidth="1"/>
    <col min="1026" max="1026" width="26" customWidth="1"/>
    <col min="1027" max="1027" width="16.140625" customWidth="1"/>
    <col min="1028" max="1028" width="4.140625" bestFit="1" customWidth="1"/>
    <col min="1029" max="1029" width="3.7109375" customWidth="1"/>
    <col min="1030" max="1030" width="4" customWidth="1"/>
    <col min="1031" max="1031" width="4" bestFit="1" customWidth="1"/>
    <col min="1032" max="1032" width="4.42578125" bestFit="1" customWidth="1"/>
    <col min="1033" max="1033" width="4" bestFit="1" customWidth="1"/>
    <col min="1034" max="1034" width="3.5703125" bestFit="1" customWidth="1"/>
    <col min="1035" max="1036" width="4.140625" bestFit="1" customWidth="1"/>
    <col min="1037" max="1037" width="3.85546875" bestFit="1" customWidth="1"/>
    <col min="1038" max="1038" width="4" bestFit="1" customWidth="1"/>
    <col min="1039" max="1039" width="3.7109375" bestFit="1" customWidth="1"/>
    <col min="1040" max="1040" width="10.5703125" customWidth="1"/>
    <col min="1041" max="1041" width="9.7109375" bestFit="1" customWidth="1"/>
    <col min="1042" max="1042" width="10.5703125" bestFit="1" customWidth="1"/>
    <col min="1043" max="1043" width="11.42578125" customWidth="1"/>
    <col min="1281" max="1281" width="35" customWidth="1"/>
    <col min="1282" max="1282" width="26" customWidth="1"/>
    <col min="1283" max="1283" width="16.140625" customWidth="1"/>
    <col min="1284" max="1284" width="4.140625" bestFit="1" customWidth="1"/>
    <col min="1285" max="1285" width="3.7109375" customWidth="1"/>
    <col min="1286" max="1286" width="4" customWidth="1"/>
    <col min="1287" max="1287" width="4" bestFit="1" customWidth="1"/>
    <col min="1288" max="1288" width="4.42578125" bestFit="1" customWidth="1"/>
    <col min="1289" max="1289" width="4" bestFit="1" customWidth="1"/>
    <col min="1290" max="1290" width="3.5703125" bestFit="1" customWidth="1"/>
    <col min="1291" max="1292" width="4.140625" bestFit="1" customWidth="1"/>
    <col min="1293" max="1293" width="3.85546875" bestFit="1" customWidth="1"/>
    <col min="1294" max="1294" width="4" bestFit="1" customWidth="1"/>
    <col min="1295" max="1295" width="3.7109375" bestFit="1" customWidth="1"/>
    <col min="1296" max="1296" width="10.5703125" customWidth="1"/>
    <col min="1297" max="1297" width="9.7109375" bestFit="1" customWidth="1"/>
    <col min="1298" max="1298" width="10.5703125" bestFit="1" customWidth="1"/>
    <col min="1299" max="1299" width="11.42578125" customWidth="1"/>
    <col min="1537" max="1537" width="35" customWidth="1"/>
    <col min="1538" max="1538" width="26" customWidth="1"/>
    <col min="1539" max="1539" width="16.140625" customWidth="1"/>
    <col min="1540" max="1540" width="4.140625" bestFit="1" customWidth="1"/>
    <col min="1541" max="1541" width="3.7109375" customWidth="1"/>
    <col min="1542" max="1542" width="4" customWidth="1"/>
    <col min="1543" max="1543" width="4" bestFit="1" customWidth="1"/>
    <col min="1544" max="1544" width="4.42578125" bestFit="1" customWidth="1"/>
    <col min="1545" max="1545" width="4" bestFit="1" customWidth="1"/>
    <col min="1546" max="1546" width="3.5703125" bestFit="1" customWidth="1"/>
    <col min="1547" max="1548" width="4.140625" bestFit="1" customWidth="1"/>
    <col min="1549" max="1549" width="3.85546875" bestFit="1" customWidth="1"/>
    <col min="1550" max="1550" width="4" bestFit="1" customWidth="1"/>
    <col min="1551" max="1551" width="3.7109375" bestFit="1" customWidth="1"/>
    <col min="1552" max="1552" width="10.5703125" customWidth="1"/>
    <col min="1553" max="1553" width="9.7109375" bestFit="1" customWidth="1"/>
    <col min="1554" max="1554" width="10.5703125" bestFit="1" customWidth="1"/>
    <col min="1555" max="1555" width="11.42578125" customWidth="1"/>
    <col min="1793" max="1793" width="35" customWidth="1"/>
    <col min="1794" max="1794" width="26" customWidth="1"/>
    <col min="1795" max="1795" width="16.140625" customWidth="1"/>
    <col min="1796" max="1796" width="4.140625" bestFit="1" customWidth="1"/>
    <col min="1797" max="1797" width="3.7109375" customWidth="1"/>
    <col min="1798" max="1798" width="4" customWidth="1"/>
    <col min="1799" max="1799" width="4" bestFit="1" customWidth="1"/>
    <col min="1800" max="1800" width="4.42578125" bestFit="1" customWidth="1"/>
    <col min="1801" max="1801" width="4" bestFit="1" customWidth="1"/>
    <col min="1802" max="1802" width="3.5703125" bestFit="1" customWidth="1"/>
    <col min="1803" max="1804" width="4.140625" bestFit="1" customWidth="1"/>
    <col min="1805" max="1805" width="3.85546875" bestFit="1" customWidth="1"/>
    <col min="1806" max="1806" width="4" bestFit="1" customWidth="1"/>
    <col min="1807" max="1807" width="3.7109375" bestFit="1" customWidth="1"/>
    <col min="1808" max="1808" width="10.5703125" customWidth="1"/>
    <col min="1809" max="1809" width="9.7109375" bestFit="1" customWidth="1"/>
    <col min="1810" max="1810" width="10.5703125" bestFit="1" customWidth="1"/>
    <col min="1811" max="1811" width="11.42578125" customWidth="1"/>
    <col min="2049" max="2049" width="35" customWidth="1"/>
    <col min="2050" max="2050" width="26" customWidth="1"/>
    <col min="2051" max="2051" width="16.140625" customWidth="1"/>
    <col min="2052" max="2052" width="4.140625" bestFit="1" customWidth="1"/>
    <col min="2053" max="2053" width="3.7109375" customWidth="1"/>
    <col min="2054" max="2054" width="4" customWidth="1"/>
    <col min="2055" max="2055" width="4" bestFit="1" customWidth="1"/>
    <col min="2056" max="2056" width="4.42578125" bestFit="1" customWidth="1"/>
    <col min="2057" max="2057" width="4" bestFit="1" customWidth="1"/>
    <col min="2058" max="2058" width="3.5703125" bestFit="1" customWidth="1"/>
    <col min="2059" max="2060" width="4.140625" bestFit="1" customWidth="1"/>
    <col min="2061" max="2061" width="3.85546875" bestFit="1" customWidth="1"/>
    <col min="2062" max="2062" width="4" bestFit="1" customWidth="1"/>
    <col min="2063" max="2063" width="3.7109375" bestFit="1" customWidth="1"/>
    <col min="2064" max="2064" width="10.5703125" customWidth="1"/>
    <col min="2065" max="2065" width="9.7109375" bestFit="1" customWidth="1"/>
    <col min="2066" max="2066" width="10.5703125" bestFit="1" customWidth="1"/>
    <col min="2067" max="2067" width="11.42578125" customWidth="1"/>
    <col min="2305" max="2305" width="35" customWidth="1"/>
    <col min="2306" max="2306" width="26" customWidth="1"/>
    <col min="2307" max="2307" width="16.140625" customWidth="1"/>
    <col min="2308" max="2308" width="4.140625" bestFit="1" customWidth="1"/>
    <col min="2309" max="2309" width="3.7109375" customWidth="1"/>
    <col min="2310" max="2310" width="4" customWidth="1"/>
    <col min="2311" max="2311" width="4" bestFit="1" customWidth="1"/>
    <col min="2312" max="2312" width="4.42578125" bestFit="1" customWidth="1"/>
    <col min="2313" max="2313" width="4" bestFit="1" customWidth="1"/>
    <col min="2314" max="2314" width="3.5703125" bestFit="1" customWidth="1"/>
    <col min="2315" max="2316" width="4.140625" bestFit="1" customWidth="1"/>
    <col min="2317" max="2317" width="3.85546875" bestFit="1" customWidth="1"/>
    <col min="2318" max="2318" width="4" bestFit="1" customWidth="1"/>
    <col min="2319" max="2319" width="3.7109375" bestFit="1" customWidth="1"/>
    <col min="2320" max="2320" width="10.5703125" customWidth="1"/>
    <col min="2321" max="2321" width="9.7109375" bestFit="1" customWidth="1"/>
    <col min="2322" max="2322" width="10.5703125" bestFit="1" customWidth="1"/>
    <col min="2323" max="2323" width="11.42578125" customWidth="1"/>
    <col min="2561" max="2561" width="35" customWidth="1"/>
    <col min="2562" max="2562" width="26" customWidth="1"/>
    <col min="2563" max="2563" width="16.140625" customWidth="1"/>
    <col min="2564" max="2564" width="4.140625" bestFit="1" customWidth="1"/>
    <col min="2565" max="2565" width="3.7109375" customWidth="1"/>
    <col min="2566" max="2566" width="4" customWidth="1"/>
    <col min="2567" max="2567" width="4" bestFit="1" customWidth="1"/>
    <col min="2568" max="2568" width="4.42578125" bestFit="1" customWidth="1"/>
    <col min="2569" max="2569" width="4" bestFit="1" customWidth="1"/>
    <col min="2570" max="2570" width="3.5703125" bestFit="1" customWidth="1"/>
    <col min="2571" max="2572" width="4.140625" bestFit="1" customWidth="1"/>
    <col min="2573" max="2573" width="3.85546875" bestFit="1" customWidth="1"/>
    <col min="2574" max="2574" width="4" bestFit="1" customWidth="1"/>
    <col min="2575" max="2575" width="3.7109375" bestFit="1" customWidth="1"/>
    <col min="2576" max="2576" width="10.5703125" customWidth="1"/>
    <col min="2577" max="2577" width="9.7109375" bestFit="1" customWidth="1"/>
    <col min="2578" max="2578" width="10.5703125" bestFit="1" customWidth="1"/>
    <col min="2579" max="2579" width="11.42578125" customWidth="1"/>
    <col min="2817" max="2817" width="35" customWidth="1"/>
    <col min="2818" max="2818" width="26" customWidth="1"/>
    <col min="2819" max="2819" width="16.140625" customWidth="1"/>
    <col min="2820" max="2820" width="4.140625" bestFit="1" customWidth="1"/>
    <col min="2821" max="2821" width="3.7109375" customWidth="1"/>
    <col min="2822" max="2822" width="4" customWidth="1"/>
    <col min="2823" max="2823" width="4" bestFit="1" customWidth="1"/>
    <col min="2824" max="2824" width="4.42578125" bestFit="1" customWidth="1"/>
    <col min="2825" max="2825" width="4" bestFit="1" customWidth="1"/>
    <col min="2826" max="2826" width="3.5703125" bestFit="1" customWidth="1"/>
    <col min="2827" max="2828" width="4.140625" bestFit="1" customWidth="1"/>
    <col min="2829" max="2829" width="3.85546875" bestFit="1" customWidth="1"/>
    <col min="2830" max="2830" width="4" bestFit="1" customWidth="1"/>
    <col min="2831" max="2831" width="3.7109375" bestFit="1" customWidth="1"/>
    <col min="2832" max="2832" width="10.5703125" customWidth="1"/>
    <col min="2833" max="2833" width="9.7109375" bestFit="1" customWidth="1"/>
    <col min="2834" max="2834" width="10.5703125" bestFit="1" customWidth="1"/>
    <col min="2835" max="2835" width="11.42578125" customWidth="1"/>
    <col min="3073" max="3073" width="35" customWidth="1"/>
    <col min="3074" max="3074" width="26" customWidth="1"/>
    <col min="3075" max="3075" width="16.140625" customWidth="1"/>
    <col min="3076" max="3076" width="4.140625" bestFit="1" customWidth="1"/>
    <col min="3077" max="3077" width="3.7109375" customWidth="1"/>
    <col min="3078" max="3078" width="4" customWidth="1"/>
    <col min="3079" max="3079" width="4" bestFit="1" customWidth="1"/>
    <col min="3080" max="3080" width="4.42578125" bestFit="1" customWidth="1"/>
    <col min="3081" max="3081" width="4" bestFit="1" customWidth="1"/>
    <col min="3082" max="3082" width="3.5703125" bestFit="1" customWidth="1"/>
    <col min="3083" max="3084" width="4.140625" bestFit="1" customWidth="1"/>
    <col min="3085" max="3085" width="3.85546875" bestFit="1" customWidth="1"/>
    <col min="3086" max="3086" width="4" bestFit="1" customWidth="1"/>
    <col min="3087" max="3087" width="3.7109375" bestFit="1" customWidth="1"/>
    <col min="3088" max="3088" width="10.5703125" customWidth="1"/>
    <col min="3089" max="3089" width="9.7109375" bestFit="1" customWidth="1"/>
    <col min="3090" max="3090" width="10.5703125" bestFit="1" customWidth="1"/>
    <col min="3091" max="3091" width="11.42578125" customWidth="1"/>
    <col min="3329" max="3329" width="35" customWidth="1"/>
    <col min="3330" max="3330" width="26" customWidth="1"/>
    <col min="3331" max="3331" width="16.140625" customWidth="1"/>
    <col min="3332" max="3332" width="4.140625" bestFit="1" customWidth="1"/>
    <col min="3333" max="3333" width="3.7109375" customWidth="1"/>
    <col min="3334" max="3334" width="4" customWidth="1"/>
    <col min="3335" max="3335" width="4" bestFit="1" customWidth="1"/>
    <col min="3336" max="3336" width="4.42578125" bestFit="1" customWidth="1"/>
    <col min="3337" max="3337" width="4" bestFit="1" customWidth="1"/>
    <col min="3338" max="3338" width="3.5703125" bestFit="1" customWidth="1"/>
    <col min="3339" max="3340" width="4.140625" bestFit="1" customWidth="1"/>
    <col min="3341" max="3341" width="3.85546875" bestFit="1" customWidth="1"/>
    <col min="3342" max="3342" width="4" bestFit="1" customWidth="1"/>
    <col min="3343" max="3343" width="3.7109375" bestFit="1" customWidth="1"/>
    <col min="3344" max="3344" width="10.5703125" customWidth="1"/>
    <col min="3345" max="3345" width="9.7109375" bestFit="1" customWidth="1"/>
    <col min="3346" max="3346" width="10.5703125" bestFit="1" customWidth="1"/>
    <col min="3347" max="3347" width="11.42578125" customWidth="1"/>
    <col min="3585" max="3585" width="35" customWidth="1"/>
    <col min="3586" max="3586" width="26" customWidth="1"/>
    <col min="3587" max="3587" width="16.140625" customWidth="1"/>
    <col min="3588" max="3588" width="4.140625" bestFit="1" customWidth="1"/>
    <col min="3589" max="3589" width="3.7109375" customWidth="1"/>
    <col min="3590" max="3590" width="4" customWidth="1"/>
    <col min="3591" max="3591" width="4" bestFit="1" customWidth="1"/>
    <col min="3592" max="3592" width="4.42578125" bestFit="1" customWidth="1"/>
    <col min="3593" max="3593" width="4" bestFit="1" customWidth="1"/>
    <col min="3594" max="3594" width="3.5703125" bestFit="1" customWidth="1"/>
    <col min="3595" max="3596" width="4.140625" bestFit="1" customWidth="1"/>
    <col min="3597" max="3597" width="3.85546875" bestFit="1" customWidth="1"/>
    <col min="3598" max="3598" width="4" bestFit="1" customWidth="1"/>
    <col min="3599" max="3599" width="3.7109375" bestFit="1" customWidth="1"/>
    <col min="3600" max="3600" width="10.5703125" customWidth="1"/>
    <col min="3601" max="3601" width="9.7109375" bestFit="1" customWidth="1"/>
    <col min="3602" max="3602" width="10.5703125" bestFit="1" customWidth="1"/>
    <col min="3603" max="3603" width="11.42578125" customWidth="1"/>
    <col min="3841" max="3841" width="35" customWidth="1"/>
    <col min="3842" max="3842" width="26" customWidth="1"/>
    <col min="3843" max="3843" width="16.140625" customWidth="1"/>
    <col min="3844" max="3844" width="4.140625" bestFit="1" customWidth="1"/>
    <col min="3845" max="3845" width="3.7109375" customWidth="1"/>
    <col min="3846" max="3846" width="4" customWidth="1"/>
    <col min="3847" max="3847" width="4" bestFit="1" customWidth="1"/>
    <col min="3848" max="3848" width="4.42578125" bestFit="1" customWidth="1"/>
    <col min="3849" max="3849" width="4" bestFit="1" customWidth="1"/>
    <col min="3850" max="3850" width="3.5703125" bestFit="1" customWidth="1"/>
    <col min="3851" max="3852" width="4.140625" bestFit="1" customWidth="1"/>
    <col min="3853" max="3853" width="3.85546875" bestFit="1" customWidth="1"/>
    <col min="3854" max="3854" width="4" bestFit="1" customWidth="1"/>
    <col min="3855" max="3855" width="3.7109375" bestFit="1" customWidth="1"/>
    <col min="3856" max="3856" width="10.5703125" customWidth="1"/>
    <col min="3857" max="3857" width="9.7109375" bestFit="1" customWidth="1"/>
    <col min="3858" max="3858" width="10.5703125" bestFit="1" customWidth="1"/>
    <col min="3859" max="3859" width="11.42578125" customWidth="1"/>
    <col min="4097" max="4097" width="35" customWidth="1"/>
    <col min="4098" max="4098" width="26" customWidth="1"/>
    <col min="4099" max="4099" width="16.140625" customWidth="1"/>
    <col min="4100" max="4100" width="4.140625" bestFit="1" customWidth="1"/>
    <col min="4101" max="4101" width="3.7109375" customWidth="1"/>
    <col min="4102" max="4102" width="4" customWidth="1"/>
    <col min="4103" max="4103" width="4" bestFit="1" customWidth="1"/>
    <col min="4104" max="4104" width="4.42578125" bestFit="1" customWidth="1"/>
    <col min="4105" max="4105" width="4" bestFit="1" customWidth="1"/>
    <col min="4106" max="4106" width="3.5703125" bestFit="1" customWidth="1"/>
    <col min="4107" max="4108" width="4.140625" bestFit="1" customWidth="1"/>
    <col min="4109" max="4109" width="3.85546875" bestFit="1" customWidth="1"/>
    <col min="4110" max="4110" width="4" bestFit="1" customWidth="1"/>
    <col min="4111" max="4111" width="3.7109375" bestFit="1" customWidth="1"/>
    <col min="4112" max="4112" width="10.5703125" customWidth="1"/>
    <col min="4113" max="4113" width="9.7109375" bestFit="1" customWidth="1"/>
    <col min="4114" max="4114" width="10.5703125" bestFit="1" customWidth="1"/>
    <col min="4115" max="4115" width="11.42578125" customWidth="1"/>
    <col min="4353" max="4353" width="35" customWidth="1"/>
    <col min="4354" max="4354" width="26" customWidth="1"/>
    <col min="4355" max="4355" width="16.140625" customWidth="1"/>
    <col min="4356" max="4356" width="4.140625" bestFit="1" customWidth="1"/>
    <col min="4357" max="4357" width="3.7109375" customWidth="1"/>
    <col min="4358" max="4358" width="4" customWidth="1"/>
    <col min="4359" max="4359" width="4" bestFit="1" customWidth="1"/>
    <col min="4360" max="4360" width="4.42578125" bestFit="1" customWidth="1"/>
    <col min="4361" max="4361" width="4" bestFit="1" customWidth="1"/>
    <col min="4362" max="4362" width="3.5703125" bestFit="1" customWidth="1"/>
    <col min="4363" max="4364" width="4.140625" bestFit="1" customWidth="1"/>
    <col min="4365" max="4365" width="3.85546875" bestFit="1" customWidth="1"/>
    <col min="4366" max="4366" width="4" bestFit="1" customWidth="1"/>
    <col min="4367" max="4367" width="3.7109375" bestFit="1" customWidth="1"/>
    <col min="4368" max="4368" width="10.5703125" customWidth="1"/>
    <col min="4369" max="4369" width="9.7109375" bestFit="1" customWidth="1"/>
    <col min="4370" max="4370" width="10.5703125" bestFit="1" customWidth="1"/>
    <col min="4371" max="4371" width="11.42578125" customWidth="1"/>
    <col min="4609" max="4609" width="35" customWidth="1"/>
    <col min="4610" max="4610" width="26" customWidth="1"/>
    <col min="4611" max="4611" width="16.140625" customWidth="1"/>
    <col min="4612" max="4612" width="4.140625" bestFit="1" customWidth="1"/>
    <col min="4613" max="4613" width="3.7109375" customWidth="1"/>
    <col min="4614" max="4614" width="4" customWidth="1"/>
    <col min="4615" max="4615" width="4" bestFit="1" customWidth="1"/>
    <col min="4616" max="4616" width="4.42578125" bestFit="1" customWidth="1"/>
    <col min="4617" max="4617" width="4" bestFit="1" customWidth="1"/>
    <col min="4618" max="4618" width="3.5703125" bestFit="1" customWidth="1"/>
    <col min="4619" max="4620" width="4.140625" bestFit="1" customWidth="1"/>
    <col min="4621" max="4621" width="3.85546875" bestFit="1" customWidth="1"/>
    <col min="4622" max="4622" width="4" bestFit="1" customWidth="1"/>
    <col min="4623" max="4623" width="3.7109375" bestFit="1" customWidth="1"/>
    <col min="4624" max="4624" width="10.5703125" customWidth="1"/>
    <col min="4625" max="4625" width="9.7109375" bestFit="1" customWidth="1"/>
    <col min="4626" max="4626" width="10.5703125" bestFit="1" customWidth="1"/>
    <col min="4627" max="4627" width="11.42578125" customWidth="1"/>
    <col min="4865" max="4865" width="35" customWidth="1"/>
    <col min="4866" max="4866" width="26" customWidth="1"/>
    <col min="4867" max="4867" width="16.140625" customWidth="1"/>
    <col min="4868" max="4868" width="4.140625" bestFit="1" customWidth="1"/>
    <col min="4869" max="4869" width="3.7109375" customWidth="1"/>
    <col min="4870" max="4870" width="4" customWidth="1"/>
    <col min="4871" max="4871" width="4" bestFit="1" customWidth="1"/>
    <col min="4872" max="4872" width="4.42578125" bestFit="1" customWidth="1"/>
    <col min="4873" max="4873" width="4" bestFit="1" customWidth="1"/>
    <col min="4874" max="4874" width="3.5703125" bestFit="1" customWidth="1"/>
    <col min="4875" max="4876" width="4.140625" bestFit="1" customWidth="1"/>
    <col min="4877" max="4877" width="3.85546875" bestFit="1" customWidth="1"/>
    <col min="4878" max="4878" width="4" bestFit="1" customWidth="1"/>
    <col min="4879" max="4879" width="3.7109375" bestFit="1" customWidth="1"/>
    <col min="4880" max="4880" width="10.5703125" customWidth="1"/>
    <col min="4881" max="4881" width="9.7109375" bestFit="1" customWidth="1"/>
    <col min="4882" max="4882" width="10.5703125" bestFit="1" customWidth="1"/>
    <col min="4883" max="4883" width="11.42578125" customWidth="1"/>
    <col min="5121" max="5121" width="35" customWidth="1"/>
    <col min="5122" max="5122" width="26" customWidth="1"/>
    <col min="5123" max="5123" width="16.140625" customWidth="1"/>
    <col min="5124" max="5124" width="4.140625" bestFit="1" customWidth="1"/>
    <col min="5125" max="5125" width="3.7109375" customWidth="1"/>
    <col min="5126" max="5126" width="4" customWidth="1"/>
    <col min="5127" max="5127" width="4" bestFit="1" customWidth="1"/>
    <col min="5128" max="5128" width="4.42578125" bestFit="1" customWidth="1"/>
    <col min="5129" max="5129" width="4" bestFit="1" customWidth="1"/>
    <col min="5130" max="5130" width="3.5703125" bestFit="1" customWidth="1"/>
    <col min="5131" max="5132" width="4.140625" bestFit="1" customWidth="1"/>
    <col min="5133" max="5133" width="3.85546875" bestFit="1" customWidth="1"/>
    <col min="5134" max="5134" width="4" bestFit="1" customWidth="1"/>
    <col min="5135" max="5135" width="3.7109375" bestFit="1" customWidth="1"/>
    <col min="5136" max="5136" width="10.5703125" customWidth="1"/>
    <col min="5137" max="5137" width="9.7109375" bestFit="1" customWidth="1"/>
    <col min="5138" max="5138" width="10.5703125" bestFit="1" customWidth="1"/>
    <col min="5139" max="5139" width="11.42578125" customWidth="1"/>
    <col min="5377" max="5377" width="35" customWidth="1"/>
    <col min="5378" max="5378" width="26" customWidth="1"/>
    <col min="5379" max="5379" width="16.140625" customWidth="1"/>
    <col min="5380" max="5380" width="4.140625" bestFit="1" customWidth="1"/>
    <col min="5381" max="5381" width="3.7109375" customWidth="1"/>
    <col min="5382" max="5382" width="4" customWidth="1"/>
    <col min="5383" max="5383" width="4" bestFit="1" customWidth="1"/>
    <col min="5384" max="5384" width="4.42578125" bestFit="1" customWidth="1"/>
    <col min="5385" max="5385" width="4" bestFit="1" customWidth="1"/>
    <col min="5386" max="5386" width="3.5703125" bestFit="1" customWidth="1"/>
    <col min="5387" max="5388" width="4.140625" bestFit="1" customWidth="1"/>
    <col min="5389" max="5389" width="3.85546875" bestFit="1" customWidth="1"/>
    <col min="5390" max="5390" width="4" bestFit="1" customWidth="1"/>
    <col min="5391" max="5391" width="3.7109375" bestFit="1" customWidth="1"/>
    <col min="5392" max="5392" width="10.5703125" customWidth="1"/>
    <col min="5393" max="5393" width="9.7109375" bestFit="1" customWidth="1"/>
    <col min="5394" max="5394" width="10.5703125" bestFit="1" customWidth="1"/>
    <col min="5395" max="5395" width="11.42578125" customWidth="1"/>
    <col min="5633" max="5633" width="35" customWidth="1"/>
    <col min="5634" max="5634" width="26" customWidth="1"/>
    <col min="5635" max="5635" width="16.140625" customWidth="1"/>
    <col min="5636" max="5636" width="4.140625" bestFit="1" customWidth="1"/>
    <col min="5637" max="5637" width="3.7109375" customWidth="1"/>
    <col min="5638" max="5638" width="4" customWidth="1"/>
    <col min="5639" max="5639" width="4" bestFit="1" customWidth="1"/>
    <col min="5640" max="5640" width="4.42578125" bestFit="1" customWidth="1"/>
    <col min="5641" max="5641" width="4" bestFit="1" customWidth="1"/>
    <col min="5642" max="5642" width="3.5703125" bestFit="1" customWidth="1"/>
    <col min="5643" max="5644" width="4.140625" bestFit="1" customWidth="1"/>
    <col min="5645" max="5645" width="3.85546875" bestFit="1" customWidth="1"/>
    <col min="5646" max="5646" width="4" bestFit="1" customWidth="1"/>
    <col min="5647" max="5647" width="3.7109375" bestFit="1" customWidth="1"/>
    <col min="5648" max="5648" width="10.5703125" customWidth="1"/>
    <col min="5649" max="5649" width="9.7109375" bestFit="1" customWidth="1"/>
    <col min="5650" max="5650" width="10.5703125" bestFit="1" customWidth="1"/>
    <col min="5651" max="5651" width="11.42578125" customWidth="1"/>
    <col min="5889" max="5889" width="35" customWidth="1"/>
    <col min="5890" max="5890" width="26" customWidth="1"/>
    <col min="5891" max="5891" width="16.140625" customWidth="1"/>
    <col min="5892" max="5892" width="4.140625" bestFit="1" customWidth="1"/>
    <col min="5893" max="5893" width="3.7109375" customWidth="1"/>
    <col min="5894" max="5894" width="4" customWidth="1"/>
    <col min="5895" max="5895" width="4" bestFit="1" customWidth="1"/>
    <col min="5896" max="5896" width="4.42578125" bestFit="1" customWidth="1"/>
    <col min="5897" max="5897" width="4" bestFit="1" customWidth="1"/>
    <col min="5898" max="5898" width="3.5703125" bestFit="1" customWidth="1"/>
    <col min="5899" max="5900" width="4.140625" bestFit="1" customWidth="1"/>
    <col min="5901" max="5901" width="3.85546875" bestFit="1" customWidth="1"/>
    <col min="5902" max="5902" width="4" bestFit="1" customWidth="1"/>
    <col min="5903" max="5903" width="3.7109375" bestFit="1" customWidth="1"/>
    <col min="5904" max="5904" width="10.5703125" customWidth="1"/>
    <col min="5905" max="5905" width="9.7109375" bestFit="1" customWidth="1"/>
    <col min="5906" max="5906" width="10.5703125" bestFit="1" customWidth="1"/>
    <col min="5907" max="5907" width="11.42578125" customWidth="1"/>
    <col min="6145" max="6145" width="35" customWidth="1"/>
    <col min="6146" max="6146" width="26" customWidth="1"/>
    <col min="6147" max="6147" width="16.140625" customWidth="1"/>
    <col min="6148" max="6148" width="4.140625" bestFit="1" customWidth="1"/>
    <col min="6149" max="6149" width="3.7109375" customWidth="1"/>
    <col min="6150" max="6150" width="4" customWidth="1"/>
    <col min="6151" max="6151" width="4" bestFit="1" customWidth="1"/>
    <col min="6152" max="6152" width="4.42578125" bestFit="1" customWidth="1"/>
    <col min="6153" max="6153" width="4" bestFit="1" customWidth="1"/>
    <col min="6154" max="6154" width="3.5703125" bestFit="1" customWidth="1"/>
    <col min="6155" max="6156" width="4.140625" bestFit="1" customWidth="1"/>
    <col min="6157" max="6157" width="3.85546875" bestFit="1" customWidth="1"/>
    <col min="6158" max="6158" width="4" bestFit="1" customWidth="1"/>
    <col min="6159" max="6159" width="3.7109375" bestFit="1" customWidth="1"/>
    <col min="6160" max="6160" width="10.5703125" customWidth="1"/>
    <col min="6161" max="6161" width="9.7109375" bestFit="1" customWidth="1"/>
    <col min="6162" max="6162" width="10.5703125" bestFit="1" customWidth="1"/>
    <col min="6163" max="6163" width="11.42578125" customWidth="1"/>
    <col min="6401" max="6401" width="35" customWidth="1"/>
    <col min="6402" max="6402" width="26" customWidth="1"/>
    <col min="6403" max="6403" width="16.140625" customWidth="1"/>
    <col min="6404" max="6404" width="4.140625" bestFit="1" customWidth="1"/>
    <col min="6405" max="6405" width="3.7109375" customWidth="1"/>
    <col min="6406" max="6406" width="4" customWidth="1"/>
    <col min="6407" max="6407" width="4" bestFit="1" customWidth="1"/>
    <col min="6408" max="6408" width="4.42578125" bestFit="1" customWidth="1"/>
    <col min="6409" max="6409" width="4" bestFit="1" customWidth="1"/>
    <col min="6410" max="6410" width="3.5703125" bestFit="1" customWidth="1"/>
    <col min="6411" max="6412" width="4.140625" bestFit="1" customWidth="1"/>
    <col min="6413" max="6413" width="3.85546875" bestFit="1" customWidth="1"/>
    <col min="6414" max="6414" width="4" bestFit="1" customWidth="1"/>
    <col min="6415" max="6415" width="3.7109375" bestFit="1" customWidth="1"/>
    <col min="6416" max="6416" width="10.5703125" customWidth="1"/>
    <col min="6417" max="6417" width="9.7109375" bestFit="1" customWidth="1"/>
    <col min="6418" max="6418" width="10.5703125" bestFit="1" customWidth="1"/>
    <col min="6419" max="6419" width="11.42578125" customWidth="1"/>
    <col min="6657" max="6657" width="35" customWidth="1"/>
    <col min="6658" max="6658" width="26" customWidth="1"/>
    <col min="6659" max="6659" width="16.140625" customWidth="1"/>
    <col min="6660" max="6660" width="4.140625" bestFit="1" customWidth="1"/>
    <col min="6661" max="6661" width="3.7109375" customWidth="1"/>
    <col min="6662" max="6662" width="4" customWidth="1"/>
    <col min="6663" max="6663" width="4" bestFit="1" customWidth="1"/>
    <col min="6664" max="6664" width="4.42578125" bestFit="1" customWidth="1"/>
    <col min="6665" max="6665" width="4" bestFit="1" customWidth="1"/>
    <col min="6666" max="6666" width="3.5703125" bestFit="1" customWidth="1"/>
    <col min="6667" max="6668" width="4.140625" bestFit="1" customWidth="1"/>
    <col min="6669" max="6669" width="3.85546875" bestFit="1" customWidth="1"/>
    <col min="6670" max="6670" width="4" bestFit="1" customWidth="1"/>
    <col min="6671" max="6671" width="3.7109375" bestFit="1" customWidth="1"/>
    <col min="6672" max="6672" width="10.5703125" customWidth="1"/>
    <col min="6673" max="6673" width="9.7109375" bestFit="1" customWidth="1"/>
    <col min="6674" max="6674" width="10.5703125" bestFit="1" customWidth="1"/>
    <col min="6675" max="6675" width="11.42578125" customWidth="1"/>
    <col min="6913" max="6913" width="35" customWidth="1"/>
    <col min="6914" max="6914" width="26" customWidth="1"/>
    <col min="6915" max="6915" width="16.140625" customWidth="1"/>
    <col min="6916" max="6916" width="4.140625" bestFit="1" customWidth="1"/>
    <col min="6917" max="6917" width="3.7109375" customWidth="1"/>
    <col min="6918" max="6918" width="4" customWidth="1"/>
    <col min="6919" max="6919" width="4" bestFit="1" customWidth="1"/>
    <col min="6920" max="6920" width="4.42578125" bestFit="1" customWidth="1"/>
    <col min="6921" max="6921" width="4" bestFit="1" customWidth="1"/>
    <col min="6922" max="6922" width="3.5703125" bestFit="1" customWidth="1"/>
    <col min="6923" max="6924" width="4.140625" bestFit="1" customWidth="1"/>
    <col min="6925" max="6925" width="3.85546875" bestFit="1" customWidth="1"/>
    <col min="6926" max="6926" width="4" bestFit="1" customWidth="1"/>
    <col min="6927" max="6927" width="3.7109375" bestFit="1" customWidth="1"/>
    <col min="6928" max="6928" width="10.5703125" customWidth="1"/>
    <col min="6929" max="6929" width="9.7109375" bestFit="1" customWidth="1"/>
    <col min="6930" max="6930" width="10.5703125" bestFit="1" customWidth="1"/>
    <col min="6931" max="6931" width="11.42578125" customWidth="1"/>
    <col min="7169" max="7169" width="35" customWidth="1"/>
    <col min="7170" max="7170" width="26" customWidth="1"/>
    <col min="7171" max="7171" width="16.140625" customWidth="1"/>
    <col min="7172" max="7172" width="4.140625" bestFit="1" customWidth="1"/>
    <col min="7173" max="7173" width="3.7109375" customWidth="1"/>
    <col min="7174" max="7174" width="4" customWidth="1"/>
    <col min="7175" max="7175" width="4" bestFit="1" customWidth="1"/>
    <col min="7176" max="7176" width="4.42578125" bestFit="1" customWidth="1"/>
    <col min="7177" max="7177" width="4" bestFit="1" customWidth="1"/>
    <col min="7178" max="7178" width="3.5703125" bestFit="1" customWidth="1"/>
    <col min="7179" max="7180" width="4.140625" bestFit="1" customWidth="1"/>
    <col min="7181" max="7181" width="3.85546875" bestFit="1" customWidth="1"/>
    <col min="7182" max="7182" width="4" bestFit="1" customWidth="1"/>
    <col min="7183" max="7183" width="3.7109375" bestFit="1" customWidth="1"/>
    <col min="7184" max="7184" width="10.5703125" customWidth="1"/>
    <col min="7185" max="7185" width="9.7109375" bestFit="1" customWidth="1"/>
    <col min="7186" max="7186" width="10.5703125" bestFit="1" customWidth="1"/>
    <col min="7187" max="7187" width="11.42578125" customWidth="1"/>
    <col min="7425" max="7425" width="35" customWidth="1"/>
    <col min="7426" max="7426" width="26" customWidth="1"/>
    <col min="7427" max="7427" width="16.140625" customWidth="1"/>
    <col min="7428" max="7428" width="4.140625" bestFit="1" customWidth="1"/>
    <col min="7429" max="7429" width="3.7109375" customWidth="1"/>
    <col min="7430" max="7430" width="4" customWidth="1"/>
    <col min="7431" max="7431" width="4" bestFit="1" customWidth="1"/>
    <col min="7432" max="7432" width="4.42578125" bestFit="1" customWidth="1"/>
    <col min="7433" max="7433" width="4" bestFit="1" customWidth="1"/>
    <col min="7434" max="7434" width="3.5703125" bestFit="1" customWidth="1"/>
    <col min="7435" max="7436" width="4.140625" bestFit="1" customWidth="1"/>
    <col min="7437" max="7437" width="3.85546875" bestFit="1" customWidth="1"/>
    <col min="7438" max="7438" width="4" bestFit="1" customWidth="1"/>
    <col min="7439" max="7439" width="3.7109375" bestFit="1" customWidth="1"/>
    <col min="7440" max="7440" width="10.5703125" customWidth="1"/>
    <col min="7441" max="7441" width="9.7109375" bestFit="1" customWidth="1"/>
    <col min="7442" max="7442" width="10.5703125" bestFit="1" customWidth="1"/>
    <col min="7443" max="7443" width="11.42578125" customWidth="1"/>
    <col min="7681" max="7681" width="35" customWidth="1"/>
    <col min="7682" max="7682" width="26" customWidth="1"/>
    <col min="7683" max="7683" width="16.140625" customWidth="1"/>
    <col min="7684" max="7684" width="4.140625" bestFit="1" customWidth="1"/>
    <col min="7685" max="7685" width="3.7109375" customWidth="1"/>
    <col min="7686" max="7686" width="4" customWidth="1"/>
    <col min="7687" max="7687" width="4" bestFit="1" customWidth="1"/>
    <col min="7688" max="7688" width="4.42578125" bestFit="1" customWidth="1"/>
    <col min="7689" max="7689" width="4" bestFit="1" customWidth="1"/>
    <col min="7690" max="7690" width="3.5703125" bestFit="1" customWidth="1"/>
    <col min="7691" max="7692" width="4.140625" bestFit="1" customWidth="1"/>
    <col min="7693" max="7693" width="3.85546875" bestFit="1" customWidth="1"/>
    <col min="7694" max="7694" width="4" bestFit="1" customWidth="1"/>
    <col min="7695" max="7695" width="3.7109375" bestFit="1" customWidth="1"/>
    <col min="7696" max="7696" width="10.5703125" customWidth="1"/>
    <col min="7697" max="7697" width="9.7109375" bestFit="1" customWidth="1"/>
    <col min="7698" max="7698" width="10.5703125" bestFit="1" customWidth="1"/>
    <col min="7699" max="7699" width="11.42578125" customWidth="1"/>
    <col min="7937" max="7937" width="35" customWidth="1"/>
    <col min="7938" max="7938" width="26" customWidth="1"/>
    <col min="7939" max="7939" width="16.140625" customWidth="1"/>
    <col min="7940" max="7940" width="4.140625" bestFit="1" customWidth="1"/>
    <col min="7941" max="7941" width="3.7109375" customWidth="1"/>
    <col min="7942" max="7942" width="4" customWidth="1"/>
    <col min="7943" max="7943" width="4" bestFit="1" customWidth="1"/>
    <col min="7944" max="7944" width="4.42578125" bestFit="1" customWidth="1"/>
    <col min="7945" max="7945" width="4" bestFit="1" customWidth="1"/>
    <col min="7946" max="7946" width="3.5703125" bestFit="1" customWidth="1"/>
    <col min="7947" max="7948" width="4.140625" bestFit="1" customWidth="1"/>
    <col min="7949" max="7949" width="3.85546875" bestFit="1" customWidth="1"/>
    <col min="7950" max="7950" width="4" bestFit="1" customWidth="1"/>
    <col min="7951" max="7951" width="3.7109375" bestFit="1" customWidth="1"/>
    <col min="7952" max="7952" width="10.5703125" customWidth="1"/>
    <col min="7953" max="7953" width="9.7109375" bestFit="1" customWidth="1"/>
    <col min="7954" max="7954" width="10.5703125" bestFit="1" customWidth="1"/>
    <col min="7955" max="7955" width="11.42578125" customWidth="1"/>
    <col min="8193" max="8193" width="35" customWidth="1"/>
    <col min="8194" max="8194" width="26" customWidth="1"/>
    <col min="8195" max="8195" width="16.140625" customWidth="1"/>
    <col min="8196" max="8196" width="4.140625" bestFit="1" customWidth="1"/>
    <col min="8197" max="8197" width="3.7109375" customWidth="1"/>
    <col min="8198" max="8198" width="4" customWidth="1"/>
    <col min="8199" max="8199" width="4" bestFit="1" customWidth="1"/>
    <col min="8200" max="8200" width="4.42578125" bestFit="1" customWidth="1"/>
    <col min="8201" max="8201" width="4" bestFit="1" customWidth="1"/>
    <col min="8202" max="8202" width="3.5703125" bestFit="1" customWidth="1"/>
    <col min="8203" max="8204" width="4.140625" bestFit="1" customWidth="1"/>
    <col min="8205" max="8205" width="3.85546875" bestFit="1" customWidth="1"/>
    <col min="8206" max="8206" width="4" bestFit="1" customWidth="1"/>
    <col min="8207" max="8207" width="3.7109375" bestFit="1" customWidth="1"/>
    <col min="8208" max="8208" width="10.5703125" customWidth="1"/>
    <col min="8209" max="8209" width="9.7109375" bestFit="1" customWidth="1"/>
    <col min="8210" max="8210" width="10.5703125" bestFit="1" customWidth="1"/>
    <col min="8211" max="8211" width="11.42578125" customWidth="1"/>
    <col min="8449" max="8449" width="35" customWidth="1"/>
    <col min="8450" max="8450" width="26" customWidth="1"/>
    <col min="8451" max="8451" width="16.140625" customWidth="1"/>
    <col min="8452" max="8452" width="4.140625" bestFit="1" customWidth="1"/>
    <col min="8453" max="8453" width="3.7109375" customWidth="1"/>
    <col min="8454" max="8454" width="4" customWidth="1"/>
    <col min="8455" max="8455" width="4" bestFit="1" customWidth="1"/>
    <col min="8456" max="8456" width="4.42578125" bestFit="1" customWidth="1"/>
    <col min="8457" max="8457" width="4" bestFit="1" customWidth="1"/>
    <col min="8458" max="8458" width="3.5703125" bestFit="1" customWidth="1"/>
    <col min="8459" max="8460" width="4.140625" bestFit="1" customWidth="1"/>
    <col min="8461" max="8461" width="3.85546875" bestFit="1" customWidth="1"/>
    <col min="8462" max="8462" width="4" bestFit="1" customWidth="1"/>
    <col min="8463" max="8463" width="3.7109375" bestFit="1" customWidth="1"/>
    <col min="8464" max="8464" width="10.5703125" customWidth="1"/>
    <col min="8465" max="8465" width="9.7109375" bestFit="1" customWidth="1"/>
    <col min="8466" max="8466" width="10.5703125" bestFit="1" customWidth="1"/>
    <col min="8467" max="8467" width="11.42578125" customWidth="1"/>
    <col min="8705" max="8705" width="35" customWidth="1"/>
    <col min="8706" max="8706" width="26" customWidth="1"/>
    <col min="8707" max="8707" width="16.140625" customWidth="1"/>
    <col min="8708" max="8708" width="4.140625" bestFit="1" customWidth="1"/>
    <col min="8709" max="8709" width="3.7109375" customWidth="1"/>
    <col min="8710" max="8710" width="4" customWidth="1"/>
    <col min="8711" max="8711" width="4" bestFit="1" customWidth="1"/>
    <col min="8712" max="8712" width="4.42578125" bestFit="1" customWidth="1"/>
    <col min="8713" max="8713" width="4" bestFit="1" customWidth="1"/>
    <col min="8714" max="8714" width="3.5703125" bestFit="1" customWidth="1"/>
    <col min="8715" max="8716" width="4.140625" bestFit="1" customWidth="1"/>
    <col min="8717" max="8717" width="3.85546875" bestFit="1" customWidth="1"/>
    <col min="8718" max="8718" width="4" bestFit="1" customWidth="1"/>
    <col min="8719" max="8719" width="3.7109375" bestFit="1" customWidth="1"/>
    <col min="8720" max="8720" width="10.5703125" customWidth="1"/>
    <col min="8721" max="8721" width="9.7109375" bestFit="1" customWidth="1"/>
    <col min="8722" max="8722" width="10.5703125" bestFit="1" customWidth="1"/>
    <col min="8723" max="8723" width="11.42578125" customWidth="1"/>
    <col min="8961" max="8961" width="35" customWidth="1"/>
    <col min="8962" max="8962" width="26" customWidth="1"/>
    <col min="8963" max="8963" width="16.140625" customWidth="1"/>
    <col min="8964" max="8964" width="4.140625" bestFit="1" customWidth="1"/>
    <col min="8965" max="8965" width="3.7109375" customWidth="1"/>
    <col min="8966" max="8966" width="4" customWidth="1"/>
    <col min="8967" max="8967" width="4" bestFit="1" customWidth="1"/>
    <col min="8968" max="8968" width="4.42578125" bestFit="1" customWidth="1"/>
    <col min="8969" max="8969" width="4" bestFit="1" customWidth="1"/>
    <col min="8970" max="8970" width="3.5703125" bestFit="1" customWidth="1"/>
    <col min="8971" max="8972" width="4.140625" bestFit="1" customWidth="1"/>
    <col min="8973" max="8973" width="3.85546875" bestFit="1" customWidth="1"/>
    <col min="8974" max="8974" width="4" bestFit="1" customWidth="1"/>
    <col min="8975" max="8975" width="3.7109375" bestFit="1" customWidth="1"/>
    <col min="8976" max="8976" width="10.5703125" customWidth="1"/>
    <col min="8977" max="8977" width="9.7109375" bestFit="1" customWidth="1"/>
    <col min="8978" max="8978" width="10.5703125" bestFit="1" customWidth="1"/>
    <col min="8979" max="8979" width="11.42578125" customWidth="1"/>
    <col min="9217" max="9217" width="35" customWidth="1"/>
    <col min="9218" max="9218" width="26" customWidth="1"/>
    <col min="9219" max="9219" width="16.140625" customWidth="1"/>
    <col min="9220" max="9220" width="4.140625" bestFit="1" customWidth="1"/>
    <col min="9221" max="9221" width="3.7109375" customWidth="1"/>
    <col min="9222" max="9222" width="4" customWidth="1"/>
    <col min="9223" max="9223" width="4" bestFit="1" customWidth="1"/>
    <col min="9224" max="9224" width="4.42578125" bestFit="1" customWidth="1"/>
    <col min="9225" max="9225" width="4" bestFit="1" customWidth="1"/>
    <col min="9226" max="9226" width="3.5703125" bestFit="1" customWidth="1"/>
    <col min="9227" max="9228" width="4.140625" bestFit="1" customWidth="1"/>
    <col min="9229" max="9229" width="3.85546875" bestFit="1" customWidth="1"/>
    <col min="9230" max="9230" width="4" bestFit="1" customWidth="1"/>
    <col min="9231" max="9231" width="3.7109375" bestFit="1" customWidth="1"/>
    <col min="9232" max="9232" width="10.5703125" customWidth="1"/>
    <col min="9233" max="9233" width="9.7109375" bestFit="1" customWidth="1"/>
    <col min="9234" max="9234" width="10.5703125" bestFit="1" customWidth="1"/>
    <col min="9235" max="9235" width="11.42578125" customWidth="1"/>
    <col min="9473" max="9473" width="35" customWidth="1"/>
    <col min="9474" max="9474" width="26" customWidth="1"/>
    <col min="9475" max="9475" width="16.140625" customWidth="1"/>
    <col min="9476" max="9476" width="4.140625" bestFit="1" customWidth="1"/>
    <col min="9477" max="9477" width="3.7109375" customWidth="1"/>
    <col min="9478" max="9478" width="4" customWidth="1"/>
    <col min="9479" max="9479" width="4" bestFit="1" customWidth="1"/>
    <col min="9480" max="9480" width="4.42578125" bestFit="1" customWidth="1"/>
    <col min="9481" max="9481" width="4" bestFit="1" customWidth="1"/>
    <col min="9482" max="9482" width="3.5703125" bestFit="1" customWidth="1"/>
    <col min="9483" max="9484" width="4.140625" bestFit="1" customWidth="1"/>
    <col min="9485" max="9485" width="3.85546875" bestFit="1" customWidth="1"/>
    <col min="9486" max="9486" width="4" bestFit="1" customWidth="1"/>
    <col min="9487" max="9487" width="3.7109375" bestFit="1" customWidth="1"/>
    <col min="9488" max="9488" width="10.5703125" customWidth="1"/>
    <col min="9489" max="9489" width="9.7109375" bestFit="1" customWidth="1"/>
    <col min="9490" max="9490" width="10.5703125" bestFit="1" customWidth="1"/>
    <col min="9491" max="9491" width="11.42578125" customWidth="1"/>
    <col min="9729" max="9729" width="35" customWidth="1"/>
    <col min="9730" max="9730" width="26" customWidth="1"/>
    <col min="9731" max="9731" width="16.140625" customWidth="1"/>
    <col min="9732" max="9732" width="4.140625" bestFit="1" customWidth="1"/>
    <col min="9733" max="9733" width="3.7109375" customWidth="1"/>
    <col min="9734" max="9734" width="4" customWidth="1"/>
    <col min="9735" max="9735" width="4" bestFit="1" customWidth="1"/>
    <col min="9736" max="9736" width="4.42578125" bestFit="1" customWidth="1"/>
    <col min="9737" max="9737" width="4" bestFit="1" customWidth="1"/>
    <col min="9738" max="9738" width="3.5703125" bestFit="1" customWidth="1"/>
    <col min="9739" max="9740" width="4.140625" bestFit="1" customWidth="1"/>
    <col min="9741" max="9741" width="3.85546875" bestFit="1" customWidth="1"/>
    <col min="9742" max="9742" width="4" bestFit="1" customWidth="1"/>
    <col min="9743" max="9743" width="3.7109375" bestFit="1" customWidth="1"/>
    <col min="9744" max="9744" width="10.5703125" customWidth="1"/>
    <col min="9745" max="9745" width="9.7109375" bestFit="1" customWidth="1"/>
    <col min="9746" max="9746" width="10.5703125" bestFit="1" customWidth="1"/>
    <col min="9747" max="9747" width="11.42578125" customWidth="1"/>
    <col min="9985" max="9985" width="35" customWidth="1"/>
    <col min="9986" max="9986" width="26" customWidth="1"/>
    <col min="9987" max="9987" width="16.140625" customWidth="1"/>
    <col min="9988" max="9988" width="4.140625" bestFit="1" customWidth="1"/>
    <col min="9989" max="9989" width="3.7109375" customWidth="1"/>
    <col min="9990" max="9990" width="4" customWidth="1"/>
    <col min="9991" max="9991" width="4" bestFit="1" customWidth="1"/>
    <col min="9992" max="9992" width="4.42578125" bestFit="1" customWidth="1"/>
    <col min="9993" max="9993" width="4" bestFit="1" customWidth="1"/>
    <col min="9994" max="9994" width="3.5703125" bestFit="1" customWidth="1"/>
    <col min="9995" max="9996" width="4.140625" bestFit="1" customWidth="1"/>
    <col min="9997" max="9997" width="3.85546875" bestFit="1" customWidth="1"/>
    <col min="9998" max="9998" width="4" bestFit="1" customWidth="1"/>
    <col min="9999" max="9999" width="3.7109375" bestFit="1" customWidth="1"/>
    <col min="10000" max="10000" width="10.5703125" customWidth="1"/>
    <col min="10001" max="10001" width="9.7109375" bestFit="1" customWidth="1"/>
    <col min="10002" max="10002" width="10.5703125" bestFit="1" customWidth="1"/>
    <col min="10003" max="10003" width="11.42578125" customWidth="1"/>
    <col min="10241" max="10241" width="35" customWidth="1"/>
    <col min="10242" max="10242" width="26" customWidth="1"/>
    <col min="10243" max="10243" width="16.140625" customWidth="1"/>
    <col min="10244" max="10244" width="4.140625" bestFit="1" customWidth="1"/>
    <col min="10245" max="10245" width="3.7109375" customWidth="1"/>
    <col min="10246" max="10246" width="4" customWidth="1"/>
    <col min="10247" max="10247" width="4" bestFit="1" customWidth="1"/>
    <col min="10248" max="10248" width="4.42578125" bestFit="1" customWidth="1"/>
    <col min="10249" max="10249" width="4" bestFit="1" customWidth="1"/>
    <col min="10250" max="10250" width="3.5703125" bestFit="1" customWidth="1"/>
    <col min="10251" max="10252" width="4.140625" bestFit="1" customWidth="1"/>
    <col min="10253" max="10253" width="3.85546875" bestFit="1" customWidth="1"/>
    <col min="10254" max="10254" width="4" bestFit="1" customWidth="1"/>
    <col min="10255" max="10255" width="3.7109375" bestFit="1" customWidth="1"/>
    <col min="10256" max="10256" width="10.5703125" customWidth="1"/>
    <col min="10257" max="10257" width="9.7109375" bestFit="1" customWidth="1"/>
    <col min="10258" max="10258" width="10.5703125" bestFit="1" customWidth="1"/>
    <col min="10259" max="10259" width="11.42578125" customWidth="1"/>
    <col min="10497" max="10497" width="35" customWidth="1"/>
    <col min="10498" max="10498" width="26" customWidth="1"/>
    <col min="10499" max="10499" width="16.140625" customWidth="1"/>
    <col min="10500" max="10500" width="4.140625" bestFit="1" customWidth="1"/>
    <col min="10501" max="10501" width="3.7109375" customWidth="1"/>
    <col min="10502" max="10502" width="4" customWidth="1"/>
    <col min="10503" max="10503" width="4" bestFit="1" customWidth="1"/>
    <col min="10504" max="10504" width="4.42578125" bestFit="1" customWidth="1"/>
    <col min="10505" max="10505" width="4" bestFit="1" customWidth="1"/>
    <col min="10506" max="10506" width="3.5703125" bestFit="1" customWidth="1"/>
    <col min="10507" max="10508" width="4.140625" bestFit="1" customWidth="1"/>
    <col min="10509" max="10509" width="3.85546875" bestFit="1" customWidth="1"/>
    <col min="10510" max="10510" width="4" bestFit="1" customWidth="1"/>
    <col min="10511" max="10511" width="3.7109375" bestFit="1" customWidth="1"/>
    <col min="10512" max="10512" width="10.5703125" customWidth="1"/>
    <col min="10513" max="10513" width="9.7109375" bestFit="1" customWidth="1"/>
    <col min="10514" max="10514" width="10.5703125" bestFit="1" customWidth="1"/>
    <col min="10515" max="10515" width="11.42578125" customWidth="1"/>
    <col min="10753" max="10753" width="35" customWidth="1"/>
    <col min="10754" max="10754" width="26" customWidth="1"/>
    <col min="10755" max="10755" width="16.140625" customWidth="1"/>
    <col min="10756" max="10756" width="4.140625" bestFit="1" customWidth="1"/>
    <col min="10757" max="10757" width="3.7109375" customWidth="1"/>
    <col min="10758" max="10758" width="4" customWidth="1"/>
    <col min="10759" max="10759" width="4" bestFit="1" customWidth="1"/>
    <col min="10760" max="10760" width="4.42578125" bestFit="1" customWidth="1"/>
    <col min="10761" max="10761" width="4" bestFit="1" customWidth="1"/>
    <col min="10762" max="10762" width="3.5703125" bestFit="1" customWidth="1"/>
    <col min="10763" max="10764" width="4.140625" bestFit="1" customWidth="1"/>
    <col min="10765" max="10765" width="3.85546875" bestFit="1" customWidth="1"/>
    <col min="10766" max="10766" width="4" bestFit="1" customWidth="1"/>
    <col min="10767" max="10767" width="3.7109375" bestFit="1" customWidth="1"/>
    <col min="10768" max="10768" width="10.5703125" customWidth="1"/>
    <col min="10769" max="10769" width="9.7109375" bestFit="1" customWidth="1"/>
    <col min="10770" max="10770" width="10.5703125" bestFit="1" customWidth="1"/>
    <col min="10771" max="10771" width="11.42578125" customWidth="1"/>
    <col min="11009" max="11009" width="35" customWidth="1"/>
    <col min="11010" max="11010" width="26" customWidth="1"/>
    <col min="11011" max="11011" width="16.140625" customWidth="1"/>
    <col min="11012" max="11012" width="4.140625" bestFit="1" customWidth="1"/>
    <col min="11013" max="11013" width="3.7109375" customWidth="1"/>
    <col min="11014" max="11014" width="4" customWidth="1"/>
    <col min="11015" max="11015" width="4" bestFit="1" customWidth="1"/>
    <col min="11016" max="11016" width="4.42578125" bestFit="1" customWidth="1"/>
    <col min="11017" max="11017" width="4" bestFit="1" customWidth="1"/>
    <col min="11018" max="11018" width="3.5703125" bestFit="1" customWidth="1"/>
    <col min="11019" max="11020" width="4.140625" bestFit="1" customWidth="1"/>
    <col min="11021" max="11021" width="3.85546875" bestFit="1" customWidth="1"/>
    <col min="11022" max="11022" width="4" bestFit="1" customWidth="1"/>
    <col min="11023" max="11023" width="3.7109375" bestFit="1" customWidth="1"/>
    <col min="11024" max="11024" width="10.5703125" customWidth="1"/>
    <col min="11025" max="11025" width="9.7109375" bestFit="1" customWidth="1"/>
    <col min="11026" max="11026" width="10.5703125" bestFit="1" customWidth="1"/>
    <col min="11027" max="11027" width="11.42578125" customWidth="1"/>
    <col min="11265" max="11265" width="35" customWidth="1"/>
    <col min="11266" max="11266" width="26" customWidth="1"/>
    <col min="11267" max="11267" width="16.140625" customWidth="1"/>
    <col min="11268" max="11268" width="4.140625" bestFit="1" customWidth="1"/>
    <col min="11269" max="11269" width="3.7109375" customWidth="1"/>
    <col min="11270" max="11270" width="4" customWidth="1"/>
    <col min="11271" max="11271" width="4" bestFit="1" customWidth="1"/>
    <col min="11272" max="11272" width="4.42578125" bestFit="1" customWidth="1"/>
    <col min="11273" max="11273" width="4" bestFit="1" customWidth="1"/>
    <col min="11274" max="11274" width="3.5703125" bestFit="1" customWidth="1"/>
    <col min="11275" max="11276" width="4.140625" bestFit="1" customWidth="1"/>
    <col min="11277" max="11277" width="3.85546875" bestFit="1" customWidth="1"/>
    <col min="11278" max="11278" width="4" bestFit="1" customWidth="1"/>
    <col min="11279" max="11279" width="3.7109375" bestFit="1" customWidth="1"/>
    <col min="11280" max="11280" width="10.5703125" customWidth="1"/>
    <col min="11281" max="11281" width="9.7109375" bestFit="1" customWidth="1"/>
    <col min="11282" max="11282" width="10.5703125" bestFit="1" customWidth="1"/>
    <col min="11283" max="11283" width="11.42578125" customWidth="1"/>
    <col min="11521" max="11521" width="35" customWidth="1"/>
    <col min="11522" max="11522" width="26" customWidth="1"/>
    <col min="11523" max="11523" width="16.140625" customWidth="1"/>
    <col min="11524" max="11524" width="4.140625" bestFit="1" customWidth="1"/>
    <col min="11525" max="11525" width="3.7109375" customWidth="1"/>
    <col min="11526" max="11526" width="4" customWidth="1"/>
    <col min="11527" max="11527" width="4" bestFit="1" customWidth="1"/>
    <col min="11528" max="11528" width="4.42578125" bestFit="1" customWidth="1"/>
    <col min="11529" max="11529" width="4" bestFit="1" customWidth="1"/>
    <col min="11530" max="11530" width="3.5703125" bestFit="1" customWidth="1"/>
    <col min="11531" max="11532" width="4.140625" bestFit="1" customWidth="1"/>
    <col min="11533" max="11533" width="3.85546875" bestFit="1" customWidth="1"/>
    <col min="11534" max="11534" width="4" bestFit="1" customWidth="1"/>
    <col min="11535" max="11535" width="3.7109375" bestFit="1" customWidth="1"/>
    <col min="11536" max="11536" width="10.5703125" customWidth="1"/>
    <col min="11537" max="11537" width="9.7109375" bestFit="1" customWidth="1"/>
    <col min="11538" max="11538" width="10.5703125" bestFit="1" customWidth="1"/>
    <col min="11539" max="11539" width="11.42578125" customWidth="1"/>
    <col min="11777" max="11777" width="35" customWidth="1"/>
    <col min="11778" max="11778" width="26" customWidth="1"/>
    <col min="11779" max="11779" width="16.140625" customWidth="1"/>
    <col min="11780" max="11780" width="4.140625" bestFit="1" customWidth="1"/>
    <col min="11781" max="11781" width="3.7109375" customWidth="1"/>
    <col min="11782" max="11782" width="4" customWidth="1"/>
    <col min="11783" max="11783" width="4" bestFit="1" customWidth="1"/>
    <col min="11784" max="11784" width="4.42578125" bestFit="1" customWidth="1"/>
    <col min="11785" max="11785" width="4" bestFit="1" customWidth="1"/>
    <col min="11786" max="11786" width="3.5703125" bestFit="1" customWidth="1"/>
    <col min="11787" max="11788" width="4.140625" bestFit="1" customWidth="1"/>
    <col min="11789" max="11789" width="3.85546875" bestFit="1" customWidth="1"/>
    <col min="11790" max="11790" width="4" bestFit="1" customWidth="1"/>
    <col min="11791" max="11791" width="3.7109375" bestFit="1" customWidth="1"/>
    <col min="11792" max="11792" width="10.5703125" customWidth="1"/>
    <col min="11793" max="11793" width="9.7109375" bestFit="1" customWidth="1"/>
    <col min="11794" max="11794" width="10.5703125" bestFit="1" customWidth="1"/>
    <col min="11795" max="11795" width="11.42578125" customWidth="1"/>
    <col min="12033" max="12033" width="35" customWidth="1"/>
    <col min="12034" max="12034" width="26" customWidth="1"/>
    <col min="12035" max="12035" width="16.140625" customWidth="1"/>
    <col min="12036" max="12036" width="4.140625" bestFit="1" customWidth="1"/>
    <col min="12037" max="12037" width="3.7109375" customWidth="1"/>
    <col min="12038" max="12038" width="4" customWidth="1"/>
    <col min="12039" max="12039" width="4" bestFit="1" customWidth="1"/>
    <col min="12040" max="12040" width="4.42578125" bestFit="1" customWidth="1"/>
    <col min="12041" max="12041" width="4" bestFit="1" customWidth="1"/>
    <col min="12042" max="12042" width="3.5703125" bestFit="1" customWidth="1"/>
    <col min="12043" max="12044" width="4.140625" bestFit="1" customWidth="1"/>
    <col min="12045" max="12045" width="3.85546875" bestFit="1" customWidth="1"/>
    <col min="12046" max="12046" width="4" bestFit="1" customWidth="1"/>
    <col min="12047" max="12047" width="3.7109375" bestFit="1" customWidth="1"/>
    <col min="12048" max="12048" width="10.5703125" customWidth="1"/>
    <col min="12049" max="12049" width="9.7109375" bestFit="1" customWidth="1"/>
    <col min="12050" max="12050" width="10.5703125" bestFit="1" customWidth="1"/>
    <col min="12051" max="12051" width="11.42578125" customWidth="1"/>
    <col min="12289" max="12289" width="35" customWidth="1"/>
    <col min="12290" max="12290" width="26" customWidth="1"/>
    <col min="12291" max="12291" width="16.140625" customWidth="1"/>
    <col min="12292" max="12292" width="4.140625" bestFit="1" customWidth="1"/>
    <col min="12293" max="12293" width="3.7109375" customWidth="1"/>
    <col min="12294" max="12294" width="4" customWidth="1"/>
    <col min="12295" max="12295" width="4" bestFit="1" customWidth="1"/>
    <col min="12296" max="12296" width="4.42578125" bestFit="1" customWidth="1"/>
    <col min="12297" max="12297" width="4" bestFit="1" customWidth="1"/>
    <col min="12298" max="12298" width="3.5703125" bestFit="1" customWidth="1"/>
    <col min="12299" max="12300" width="4.140625" bestFit="1" customWidth="1"/>
    <col min="12301" max="12301" width="3.85546875" bestFit="1" customWidth="1"/>
    <col min="12302" max="12302" width="4" bestFit="1" customWidth="1"/>
    <col min="12303" max="12303" width="3.7109375" bestFit="1" customWidth="1"/>
    <col min="12304" max="12304" width="10.5703125" customWidth="1"/>
    <col min="12305" max="12305" width="9.7109375" bestFit="1" customWidth="1"/>
    <col min="12306" max="12306" width="10.5703125" bestFit="1" customWidth="1"/>
    <col min="12307" max="12307" width="11.42578125" customWidth="1"/>
    <col min="12545" max="12545" width="35" customWidth="1"/>
    <col min="12546" max="12546" width="26" customWidth="1"/>
    <col min="12547" max="12547" width="16.140625" customWidth="1"/>
    <col min="12548" max="12548" width="4.140625" bestFit="1" customWidth="1"/>
    <col min="12549" max="12549" width="3.7109375" customWidth="1"/>
    <col min="12550" max="12550" width="4" customWidth="1"/>
    <col min="12551" max="12551" width="4" bestFit="1" customWidth="1"/>
    <col min="12552" max="12552" width="4.42578125" bestFit="1" customWidth="1"/>
    <col min="12553" max="12553" width="4" bestFit="1" customWidth="1"/>
    <col min="12554" max="12554" width="3.5703125" bestFit="1" customWidth="1"/>
    <col min="12555" max="12556" width="4.140625" bestFit="1" customWidth="1"/>
    <col min="12557" max="12557" width="3.85546875" bestFit="1" customWidth="1"/>
    <col min="12558" max="12558" width="4" bestFit="1" customWidth="1"/>
    <col min="12559" max="12559" width="3.7109375" bestFit="1" customWidth="1"/>
    <col min="12560" max="12560" width="10.5703125" customWidth="1"/>
    <col min="12561" max="12561" width="9.7109375" bestFit="1" customWidth="1"/>
    <col min="12562" max="12562" width="10.5703125" bestFit="1" customWidth="1"/>
    <col min="12563" max="12563" width="11.42578125" customWidth="1"/>
    <col min="12801" max="12801" width="35" customWidth="1"/>
    <col min="12802" max="12802" width="26" customWidth="1"/>
    <col min="12803" max="12803" width="16.140625" customWidth="1"/>
    <col min="12804" max="12804" width="4.140625" bestFit="1" customWidth="1"/>
    <col min="12805" max="12805" width="3.7109375" customWidth="1"/>
    <col min="12806" max="12806" width="4" customWidth="1"/>
    <col min="12807" max="12807" width="4" bestFit="1" customWidth="1"/>
    <col min="12808" max="12808" width="4.42578125" bestFit="1" customWidth="1"/>
    <col min="12809" max="12809" width="4" bestFit="1" customWidth="1"/>
    <col min="12810" max="12810" width="3.5703125" bestFit="1" customWidth="1"/>
    <col min="12811" max="12812" width="4.140625" bestFit="1" customWidth="1"/>
    <col min="12813" max="12813" width="3.85546875" bestFit="1" customWidth="1"/>
    <col min="12814" max="12814" width="4" bestFit="1" customWidth="1"/>
    <col min="12815" max="12815" width="3.7109375" bestFit="1" customWidth="1"/>
    <col min="12816" max="12816" width="10.5703125" customWidth="1"/>
    <col min="12817" max="12817" width="9.7109375" bestFit="1" customWidth="1"/>
    <col min="12818" max="12818" width="10.5703125" bestFit="1" customWidth="1"/>
    <col min="12819" max="12819" width="11.42578125" customWidth="1"/>
    <col min="13057" max="13057" width="35" customWidth="1"/>
    <col min="13058" max="13058" width="26" customWidth="1"/>
    <col min="13059" max="13059" width="16.140625" customWidth="1"/>
    <col min="13060" max="13060" width="4.140625" bestFit="1" customWidth="1"/>
    <col min="13061" max="13061" width="3.7109375" customWidth="1"/>
    <col min="13062" max="13062" width="4" customWidth="1"/>
    <col min="13063" max="13063" width="4" bestFit="1" customWidth="1"/>
    <col min="13064" max="13064" width="4.42578125" bestFit="1" customWidth="1"/>
    <col min="13065" max="13065" width="4" bestFit="1" customWidth="1"/>
    <col min="13066" max="13066" width="3.5703125" bestFit="1" customWidth="1"/>
    <col min="13067" max="13068" width="4.140625" bestFit="1" customWidth="1"/>
    <col min="13069" max="13069" width="3.85546875" bestFit="1" customWidth="1"/>
    <col min="13070" max="13070" width="4" bestFit="1" customWidth="1"/>
    <col min="13071" max="13071" width="3.7109375" bestFit="1" customWidth="1"/>
    <col min="13072" max="13072" width="10.5703125" customWidth="1"/>
    <col min="13073" max="13073" width="9.7109375" bestFit="1" customWidth="1"/>
    <col min="13074" max="13074" width="10.5703125" bestFit="1" customWidth="1"/>
    <col min="13075" max="13075" width="11.42578125" customWidth="1"/>
    <col min="13313" max="13313" width="35" customWidth="1"/>
    <col min="13314" max="13314" width="26" customWidth="1"/>
    <col min="13315" max="13315" width="16.140625" customWidth="1"/>
    <col min="13316" max="13316" width="4.140625" bestFit="1" customWidth="1"/>
    <col min="13317" max="13317" width="3.7109375" customWidth="1"/>
    <col min="13318" max="13318" width="4" customWidth="1"/>
    <col min="13319" max="13319" width="4" bestFit="1" customWidth="1"/>
    <col min="13320" max="13320" width="4.42578125" bestFit="1" customWidth="1"/>
    <col min="13321" max="13321" width="4" bestFit="1" customWidth="1"/>
    <col min="13322" max="13322" width="3.5703125" bestFit="1" customWidth="1"/>
    <col min="13323" max="13324" width="4.140625" bestFit="1" customWidth="1"/>
    <col min="13325" max="13325" width="3.85546875" bestFit="1" customWidth="1"/>
    <col min="13326" max="13326" width="4" bestFit="1" customWidth="1"/>
    <col min="13327" max="13327" width="3.7109375" bestFit="1" customWidth="1"/>
    <col min="13328" max="13328" width="10.5703125" customWidth="1"/>
    <col min="13329" max="13329" width="9.7109375" bestFit="1" customWidth="1"/>
    <col min="13330" max="13330" width="10.5703125" bestFit="1" customWidth="1"/>
    <col min="13331" max="13331" width="11.42578125" customWidth="1"/>
    <col min="13569" max="13569" width="35" customWidth="1"/>
    <col min="13570" max="13570" width="26" customWidth="1"/>
    <col min="13571" max="13571" width="16.140625" customWidth="1"/>
    <col min="13572" max="13572" width="4.140625" bestFit="1" customWidth="1"/>
    <col min="13573" max="13573" width="3.7109375" customWidth="1"/>
    <col min="13574" max="13574" width="4" customWidth="1"/>
    <col min="13575" max="13575" width="4" bestFit="1" customWidth="1"/>
    <col min="13576" max="13576" width="4.42578125" bestFit="1" customWidth="1"/>
    <col min="13577" max="13577" width="4" bestFit="1" customWidth="1"/>
    <col min="13578" max="13578" width="3.5703125" bestFit="1" customWidth="1"/>
    <col min="13579" max="13580" width="4.140625" bestFit="1" customWidth="1"/>
    <col min="13581" max="13581" width="3.85546875" bestFit="1" customWidth="1"/>
    <col min="13582" max="13582" width="4" bestFit="1" customWidth="1"/>
    <col min="13583" max="13583" width="3.7109375" bestFit="1" customWidth="1"/>
    <col min="13584" max="13584" width="10.5703125" customWidth="1"/>
    <col min="13585" max="13585" width="9.7109375" bestFit="1" customWidth="1"/>
    <col min="13586" max="13586" width="10.5703125" bestFit="1" customWidth="1"/>
    <col min="13587" max="13587" width="11.42578125" customWidth="1"/>
    <col min="13825" max="13825" width="35" customWidth="1"/>
    <col min="13826" max="13826" width="26" customWidth="1"/>
    <col min="13827" max="13827" width="16.140625" customWidth="1"/>
    <col min="13828" max="13828" width="4.140625" bestFit="1" customWidth="1"/>
    <col min="13829" max="13829" width="3.7109375" customWidth="1"/>
    <col min="13830" max="13830" width="4" customWidth="1"/>
    <col min="13831" max="13831" width="4" bestFit="1" customWidth="1"/>
    <col min="13832" max="13832" width="4.42578125" bestFit="1" customWidth="1"/>
    <col min="13833" max="13833" width="4" bestFit="1" customWidth="1"/>
    <col min="13834" max="13834" width="3.5703125" bestFit="1" customWidth="1"/>
    <col min="13835" max="13836" width="4.140625" bestFit="1" customWidth="1"/>
    <col min="13837" max="13837" width="3.85546875" bestFit="1" customWidth="1"/>
    <col min="13838" max="13838" width="4" bestFit="1" customWidth="1"/>
    <col min="13839" max="13839" width="3.7109375" bestFit="1" customWidth="1"/>
    <col min="13840" max="13840" width="10.5703125" customWidth="1"/>
    <col min="13841" max="13841" width="9.7109375" bestFit="1" customWidth="1"/>
    <col min="13842" max="13842" width="10.5703125" bestFit="1" customWidth="1"/>
    <col min="13843" max="13843" width="11.42578125" customWidth="1"/>
    <col min="14081" max="14081" width="35" customWidth="1"/>
    <col min="14082" max="14082" width="26" customWidth="1"/>
    <col min="14083" max="14083" width="16.140625" customWidth="1"/>
    <col min="14084" max="14084" width="4.140625" bestFit="1" customWidth="1"/>
    <col min="14085" max="14085" width="3.7109375" customWidth="1"/>
    <col min="14086" max="14086" width="4" customWidth="1"/>
    <col min="14087" max="14087" width="4" bestFit="1" customWidth="1"/>
    <col min="14088" max="14088" width="4.42578125" bestFit="1" customWidth="1"/>
    <col min="14089" max="14089" width="4" bestFit="1" customWidth="1"/>
    <col min="14090" max="14090" width="3.5703125" bestFit="1" customWidth="1"/>
    <col min="14091" max="14092" width="4.140625" bestFit="1" customWidth="1"/>
    <col min="14093" max="14093" width="3.85546875" bestFit="1" customWidth="1"/>
    <col min="14094" max="14094" width="4" bestFit="1" customWidth="1"/>
    <col min="14095" max="14095" width="3.7109375" bestFit="1" customWidth="1"/>
    <col min="14096" max="14096" width="10.5703125" customWidth="1"/>
    <col min="14097" max="14097" width="9.7109375" bestFit="1" customWidth="1"/>
    <col min="14098" max="14098" width="10.5703125" bestFit="1" customWidth="1"/>
    <col min="14099" max="14099" width="11.42578125" customWidth="1"/>
    <col min="14337" max="14337" width="35" customWidth="1"/>
    <col min="14338" max="14338" width="26" customWidth="1"/>
    <col min="14339" max="14339" width="16.140625" customWidth="1"/>
    <col min="14340" max="14340" width="4.140625" bestFit="1" customWidth="1"/>
    <col min="14341" max="14341" width="3.7109375" customWidth="1"/>
    <col min="14342" max="14342" width="4" customWidth="1"/>
    <col min="14343" max="14343" width="4" bestFit="1" customWidth="1"/>
    <col min="14344" max="14344" width="4.42578125" bestFit="1" customWidth="1"/>
    <col min="14345" max="14345" width="4" bestFit="1" customWidth="1"/>
    <col min="14346" max="14346" width="3.5703125" bestFit="1" customWidth="1"/>
    <col min="14347" max="14348" width="4.140625" bestFit="1" customWidth="1"/>
    <col min="14349" max="14349" width="3.85546875" bestFit="1" customWidth="1"/>
    <col min="14350" max="14350" width="4" bestFit="1" customWidth="1"/>
    <col min="14351" max="14351" width="3.7109375" bestFit="1" customWidth="1"/>
    <col min="14352" max="14352" width="10.5703125" customWidth="1"/>
    <col min="14353" max="14353" width="9.7109375" bestFit="1" customWidth="1"/>
    <col min="14354" max="14354" width="10.5703125" bestFit="1" customWidth="1"/>
    <col min="14355" max="14355" width="11.42578125" customWidth="1"/>
    <col min="14593" max="14593" width="35" customWidth="1"/>
    <col min="14594" max="14594" width="26" customWidth="1"/>
    <col min="14595" max="14595" width="16.140625" customWidth="1"/>
    <col min="14596" max="14596" width="4.140625" bestFit="1" customWidth="1"/>
    <col min="14597" max="14597" width="3.7109375" customWidth="1"/>
    <col min="14598" max="14598" width="4" customWidth="1"/>
    <col min="14599" max="14599" width="4" bestFit="1" customWidth="1"/>
    <col min="14600" max="14600" width="4.42578125" bestFit="1" customWidth="1"/>
    <col min="14601" max="14601" width="4" bestFit="1" customWidth="1"/>
    <col min="14602" max="14602" width="3.5703125" bestFit="1" customWidth="1"/>
    <col min="14603" max="14604" width="4.140625" bestFit="1" customWidth="1"/>
    <col min="14605" max="14605" width="3.85546875" bestFit="1" customWidth="1"/>
    <col min="14606" max="14606" width="4" bestFit="1" customWidth="1"/>
    <col min="14607" max="14607" width="3.7109375" bestFit="1" customWidth="1"/>
    <col min="14608" max="14608" width="10.5703125" customWidth="1"/>
    <col min="14609" max="14609" width="9.7109375" bestFit="1" customWidth="1"/>
    <col min="14610" max="14610" width="10.5703125" bestFit="1" customWidth="1"/>
    <col min="14611" max="14611" width="11.42578125" customWidth="1"/>
    <col min="14849" max="14849" width="35" customWidth="1"/>
    <col min="14850" max="14850" width="26" customWidth="1"/>
    <col min="14851" max="14851" width="16.140625" customWidth="1"/>
    <col min="14852" max="14852" width="4.140625" bestFit="1" customWidth="1"/>
    <col min="14853" max="14853" width="3.7109375" customWidth="1"/>
    <col min="14854" max="14854" width="4" customWidth="1"/>
    <col min="14855" max="14855" width="4" bestFit="1" customWidth="1"/>
    <col min="14856" max="14856" width="4.42578125" bestFit="1" customWidth="1"/>
    <col min="14857" max="14857" width="4" bestFit="1" customWidth="1"/>
    <col min="14858" max="14858" width="3.5703125" bestFit="1" customWidth="1"/>
    <col min="14859" max="14860" width="4.140625" bestFit="1" customWidth="1"/>
    <col min="14861" max="14861" width="3.85546875" bestFit="1" customWidth="1"/>
    <col min="14862" max="14862" width="4" bestFit="1" customWidth="1"/>
    <col min="14863" max="14863" width="3.7109375" bestFit="1" customWidth="1"/>
    <col min="14864" max="14864" width="10.5703125" customWidth="1"/>
    <col min="14865" max="14865" width="9.7109375" bestFit="1" customWidth="1"/>
    <col min="14866" max="14866" width="10.5703125" bestFit="1" customWidth="1"/>
    <col min="14867" max="14867" width="11.42578125" customWidth="1"/>
    <col min="15105" max="15105" width="35" customWidth="1"/>
    <col min="15106" max="15106" width="26" customWidth="1"/>
    <col min="15107" max="15107" width="16.140625" customWidth="1"/>
    <col min="15108" max="15108" width="4.140625" bestFit="1" customWidth="1"/>
    <col min="15109" max="15109" width="3.7109375" customWidth="1"/>
    <col min="15110" max="15110" width="4" customWidth="1"/>
    <col min="15111" max="15111" width="4" bestFit="1" customWidth="1"/>
    <col min="15112" max="15112" width="4.42578125" bestFit="1" customWidth="1"/>
    <col min="15113" max="15113" width="4" bestFit="1" customWidth="1"/>
    <col min="15114" max="15114" width="3.5703125" bestFit="1" customWidth="1"/>
    <col min="15115" max="15116" width="4.140625" bestFit="1" customWidth="1"/>
    <col min="15117" max="15117" width="3.85546875" bestFit="1" customWidth="1"/>
    <col min="15118" max="15118" width="4" bestFit="1" customWidth="1"/>
    <col min="15119" max="15119" width="3.7109375" bestFit="1" customWidth="1"/>
    <col min="15120" max="15120" width="10.5703125" customWidth="1"/>
    <col min="15121" max="15121" width="9.7109375" bestFit="1" customWidth="1"/>
    <col min="15122" max="15122" width="10.5703125" bestFit="1" customWidth="1"/>
    <col min="15123" max="15123" width="11.42578125" customWidth="1"/>
    <col min="15361" max="15361" width="35" customWidth="1"/>
    <col min="15362" max="15362" width="26" customWidth="1"/>
    <col min="15363" max="15363" width="16.140625" customWidth="1"/>
    <col min="15364" max="15364" width="4.140625" bestFit="1" customWidth="1"/>
    <col min="15365" max="15365" width="3.7109375" customWidth="1"/>
    <col min="15366" max="15366" width="4" customWidth="1"/>
    <col min="15367" max="15367" width="4" bestFit="1" customWidth="1"/>
    <col min="15368" max="15368" width="4.42578125" bestFit="1" customWidth="1"/>
    <col min="15369" max="15369" width="4" bestFit="1" customWidth="1"/>
    <col min="15370" max="15370" width="3.5703125" bestFit="1" customWidth="1"/>
    <col min="15371" max="15372" width="4.140625" bestFit="1" customWidth="1"/>
    <col min="15373" max="15373" width="3.85546875" bestFit="1" customWidth="1"/>
    <col min="15374" max="15374" width="4" bestFit="1" customWidth="1"/>
    <col min="15375" max="15375" width="3.7109375" bestFit="1" customWidth="1"/>
    <col min="15376" max="15376" width="10.5703125" customWidth="1"/>
    <col min="15377" max="15377" width="9.7109375" bestFit="1" customWidth="1"/>
    <col min="15378" max="15378" width="10.5703125" bestFit="1" customWidth="1"/>
    <col min="15379" max="15379" width="11.42578125" customWidth="1"/>
    <col min="15617" max="15617" width="35" customWidth="1"/>
    <col min="15618" max="15618" width="26" customWidth="1"/>
    <col min="15619" max="15619" width="16.140625" customWidth="1"/>
    <col min="15620" max="15620" width="4.140625" bestFit="1" customWidth="1"/>
    <col min="15621" max="15621" width="3.7109375" customWidth="1"/>
    <col min="15622" max="15622" width="4" customWidth="1"/>
    <col min="15623" max="15623" width="4" bestFit="1" customWidth="1"/>
    <col min="15624" max="15624" width="4.42578125" bestFit="1" customWidth="1"/>
    <col min="15625" max="15625" width="4" bestFit="1" customWidth="1"/>
    <col min="15626" max="15626" width="3.5703125" bestFit="1" customWidth="1"/>
    <col min="15627" max="15628" width="4.140625" bestFit="1" customWidth="1"/>
    <col min="15629" max="15629" width="3.85546875" bestFit="1" customWidth="1"/>
    <col min="15630" max="15630" width="4" bestFit="1" customWidth="1"/>
    <col min="15631" max="15631" width="3.7109375" bestFit="1" customWidth="1"/>
    <col min="15632" max="15632" width="10.5703125" customWidth="1"/>
    <col min="15633" max="15633" width="9.7109375" bestFit="1" customWidth="1"/>
    <col min="15634" max="15634" width="10.5703125" bestFit="1" customWidth="1"/>
    <col min="15635" max="15635" width="11.42578125" customWidth="1"/>
    <col min="15873" max="15873" width="35" customWidth="1"/>
    <col min="15874" max="15874" width="26" customWidth="1"/>
    <col min="15875" max="15875" width="16.140625" customWidth="1"/>
    <col min="15876" max="15876" width="4.140625" bestFit="1" customWidth="1"/>
    <col min="15877" max="15877" width="3.7109375" customWidth="1"/>
    <col min="15878" max="15878" width="4" customWidth="1"/>
    <col min="15879" max="15879" width="4" bestFit="1" customWidth="1"/>
    <col min="15880" max="15880" width="4.42578125" bestFit="1" customWidth="1"/>
    <col min="15881" max="15881" width="4" bestFit="1" customWidth="1"/>
    <col min="15882" max="15882" width="3.5703125" bestFit="1" customWidth="1"/>
    <col min="15883" max="15884" width="4.140625" bestFit="1" customWidth="1"/>
    <col min="15885" max="15885" width="3.85546875" bestFit="1" customWidth="1"/>
    <col min="15886" max="15886" width="4" bestFit="1" customWidth="1"/>
    <col min="15887" max="15887" width="3.7109375" bestFit="1" customWidth="1"/>
    <col min="15888" max="15888" width="10.5703125" customWidth="1"/>
    <col min="15889" max="15889" width="9.7109375" bestFit="1" customWidth="1"/>
    <col min="15890" max="15890" width="10.5703125" bestFit="1" customWidth="1"/>
    <col min="15891" max="15891" width="11.42578125" customWidth="1"/>
    <col min="16129" max="16129" width="35" customWidth="1"/>
    <col min="16130" max="16130" width="26" customWidth="1"/>
    <col min="16131" max="16131" width="16.140625" customWidth="1"/>
    <col min="16132" max="16132" width="4.140625" bestFit="1" customWidth="1"/>
    <col min="16133" max="16133" width="3.7109375" customWidth="1"/>
    <col min="16134" max="16134" width="4" customWidth="1"/>
    <col min="16135" max="16135" width="4" bestFit="1" customWidth="1"/>
    <col min="16136" max="16136" width="4.42578125" bestFit="1" customWidth="1"/>
    <col min="16137" max="16137" width="4" bestFit="1" customWidth="1"/>
    <col min="16138" max="16138" width="3.5703125" bestFit="1" customWidth="1"/>
    <col min="16139" max="16140" width="4.140625" bestFit="1" customWidth="1"/>
    <col min="16141" max="16141" width="3.85546875" bestFit="1" customWidth="1"/>
    <col min="16142" max="16142" width="4" bestFit="1" customWidth="1"/>
    <col min="16143" max="16143" width="3.7109375" bestFit="1" customWidth="1"/>
    <col min="16144" max="16144" width="10.5703125" customWidth="1"/>
    <col min="16145" max="16145" width="9.7109375" bestFit="1" customWidth="1"/>
    <col min="16146" max="16146" width="10.5703125" bestFit="1" customWidth="1"/>
    <col min="16147" max="16147" width="11.42578125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0.2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2.5" customHeight="1" x14ac:dyDescent="0.35">
      <c r="A4" s="753"/>
      <c r="B4" s="1309" t="s">
        <v>85</v>
      </c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754"/>
      <c r="Q4" s="753"/>
      <c r="R4" s="753"/>
      <c r="S4" s="753"/>
    </row>
    <row r="5" spans="1:19" ht="21" x14ac:dyDescent="0.35">
      <c r="A5" s="755" t="s">
        <v>1524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15"/>
      <c r="Q5" s="2"/>
      <c r="R5" s="2"/>
      <c r="S5" s="2"/>
    </row>
    <row r="6" spans="1:19" ht="21" x14ac:dyDescent="0.35">
      <c r="A6" s="756" t="s">
        <v>1525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15"/>
      <c r="Q6" s="2"/>
      <c r="R6" s="2"/>
      <c r="S6" s="2"/>
    </row>
    <row r="7" spans="1:19" ht="21" x14ac:dyDescent="0.25">
      <c r="A7" s="1414" t="s">
        <v>1526</v>
      </c>
      <c r="B7" s="1415"/>
      <c r="C7" s="1415"/>
      <c r="D7" s="1415"/>
      <c r="E7" s="1415"/>
      <c r="F7" s="1415"/>
      <c r="G7" s="1415"/>
      <c r="H7" s="1415"/>
      <c r="I7" s="1415"/>
      <c r="J7" s="1415"/>
      <c r="K7" s="1415"/>
      <c r="L7" s="1415"/>
      <c r="M7" s="1415"/>
      <c r="N7" s="1415"/>
      <c r="O7" s="1415"/>
      <c r="P7" s="1415"/>
      <c r="Q7" s="1415"/>
      <c r="R7" s="1415"/>
      <c r="S7" s="1415"/>
    </row>
    <row r="8" spans="1:19" ht="16.5" customHeight="1" x14ac:dyDescent="0.25">
      <c r="A8" s="757"/>
      <c r="B8" s="758"/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758"/>
      <c r="P8" s="518"/>
      <c r="Q8" s="758"/>
      <c r="R8" s="758"/>
      <c r="S8" s="758"/>
    </row>
    <row r="9" spans="1:19" ht="15" customHeight="1" x14ac:dyDescent="0.25">
      <c r="A9" s="1406" t="s">
        <v>4</v>
      </c>
      <c r="B9" s="1406" t="s">
        <v>881</v>
      </c>
      <c r="C9" s="1406" t="s">
        <v>6</v>
      </c>
      <c r="D9" s="1408" t="s">
        <v>7</v>
      </c>
      <c r="E9" s="1408"/>
      <c r="F9" s="1408"/>
      <c r="G9" s="1408" t="s">
        <v>8</v>
      </c>
      <c r="H9" s="1408"/>
      <c r="I9" s="1408"/>
      <c r="J9" s="1408" t="s">
        <v>9</v>
      </c>
      <c r="K9" s="1408"/>
      <c r="L9" s="1408"/>
      <c r="M9" s="1408" t="s">
        <v>10</v>
      </c>
      <c r="N9" s="1408"/>
      <c r="O9" s="1408"/>
      <c r="P9" s="1406" t="s">
        <v>11</v>
      </c>
      <c r="Q9" s="1406"/>
      <c r="R9" s="1406"/>
      <c r="S9" s="1406" t="s">
        <v>12</v>
      </c>
    </row>
    <row r="10" spans="1:19" x14ac:dyDescent="0.25">
      <c r="A10" s="1406"/>
      <c r="B10" s="1406"/>
      <c r="C10" s="1406"/>
      <c r="D10" s="243" t="s">
        <v>13</v>
      </c>
      <c r="E10" s="243" t="s">
        <v>14</v>
      </c>
      <c r="F10" s="243" t="s">
        <v>15</v>
      </c>
      <c r="G10" s="243" t="s">
        <v>16</v>
      </c>
      <c r="H10" s="243" t="s">
        <v>17</v>
      </c>
      <c r="I10" s="243" t="s">
        <v>18</v>
      </c>
      <c r="J10" s="243" t="s">
        <v>19</v>
      </c>
      <c r="K10" s="243" t="s">
        <v>20</v>
      </c>
      <c r="L10" s="243" t="s">
        <v>21</v>
      </c>
      <c r="M10" s="243" t="s">
        <v>22</v>
      </c>
      <c r="N10" s="243" t="s">
        <v>23</v>
      </c>
      <c r="O10" s="243" t="s">
        <v>24</v>
      </c>
      <c r="P10" s="185" t="s">
        <v>25</v>
      </c>
      <c r="Q10" s="243" t="s">
        <v>26</v>
      </c>
      <c r="R10" s="243" t="s">
        <v>27</v>
      </c>
      <c r="S10" s="1406"/>
    </row>
    <row r="11" spans="1:19" s="118" customFormat="1" ht="81" customHeight="1" x14ac:dyDescent="0.25">
      <c r="A11" s="186" t="s">
        <v>1527</v>
      </c>
      <c r="B11" s="186" t="s">
        <v>1528</v>
      </c>
      <c r="C11" s="186" t="s">
        <v>1529</v>
      </c>
      <c r="D11" s="759"/>
      <c r="E11" s="759"/>
      <c r="F11" s="759"/>
      <c r="G11" s="759"/>
      <c r="H11" s="759"/>
      <c r="I11" s="759"/>
      <c r="J11" s="759"/>
      <c r="K11" s="759"/>
      <c r="L11" s="759"/>
      <c r="M11" s="759"/>
      <c r="N11" s="759"/>
      <c r="O11" s="759"/>
      <c r="P11" s="760">
        <f>SUM(P12:P23)</f>
        <v>774935</v>
      </c>
      <c r="Q11" s="676"/>
      <c r="R11" s="676"/>
      <c r="S11" s="676"/>
    </row>
    <row r="12" spans="1:19" s="118" customFormat="1" ht="42" customHeight="1" x14ac:dyDescent="0.25">
      <c r="A12" s="160" t="s">
        <v>1530</v>
      </c>
      <c r="B12" s="146" t="s">
        <v>1531</v>
      </c>
      <c r="C12" s="146" t="s">
        <v>1532</v>
      </c>
      <c r="D12" s="715"/>
      <c r="E12" s="1407">
        <v>1</v>
      </c>
      <c r="F12" s="715"/>
      <c r="G12" s="715"/>
      <c r="H12" s="1416"/>
      <c r="I12" s="715"/>
      <c r="J12" s="715"/>
      <c r="K12" s="715"/>
      <c r="L12" s="715"/>
      <c r="M12" s="715"/>
      <c r="N12" s="715"/>
      <c r="O12" s="715"/>
      <c r="P12" s="761">
        <f>'[11]Presupuesto 2016'!E19</f>
        <v>0</v>
      </c>
      <c r="Q12" s="680"/>
      <c r="R12" s="681"/>
      <c r="S12" s="762"/>
    </row>
    <row r="13" spans="1:19" ht="69" hidden="1" customHeight="1" x14ac:dyDescent="0.25">
      <c r="A13" s="159"/>
      <c r="B13" s="146"/>
      <c r="C13" s="146"/>
      <c r="D13" s="447"/>
      <c r="E13" s="1407"/>
      <c r="F13" s="447"/>
      <c r="G13" s="715"/>
      <c r="H13" s="1416"/>
      <c r="I13" s="447"/>
      <c r="J13" s="715"/>
      <c r="K13" s="715"/>
      <c r="L13" s="447"/>
      <c r="M13" s="715"/>
      <c r="N13" s="715"/>
      <c r="O13" s="447"/>
      <c r="P13" s="763"/>
      <c r="Q13" s="680"/>
      <c r="R13" s="681"/>
      <c r="S13" s="762"/>
    </row>
    <row r="14" spans="1:19" ht="33.75" customHeight="1" x14ac:dyDescent="0.25">
      <c r="A14" s="160" t="s">
        <v>1533</v>
      </c>
      <c r="B14" s="146" t="s">
        <v>1531</v>
      </c>
      <c r="C14" s="146" t="s">
        <v>1534</v>
      </c>
      <c r="D14" s="447"/>
      <c r="E14" s="715"/>
      <c r="F14" s="764">
        <v>1</v>
      </c>
      <c r="G14" s="21"/>
      <c r="H14" s="715"/>
      <c r="I14" s="447"/>
      <c r="J14" s="715"/>
      <c r="K14" s="715"/>
      <c r="L14" s="447"/>
      <c r="M14" s="715"/>
      <c r="N14" s="715"/>
      <c r="O14" s="447"/>
      <c r="P14" s="761">
        <f>'[11]Presupuesto 2016'!E29</f>
        <v>341650</v>
      </c>
      <c r="Q14" s="680"/>
      <c r="R14" s="681"/>
      <c r="S14" s="762"/>
    </row>
    <row r="15" spans="1:19" ht="34.5" customHeight="1" x14ac:dyDescent="0.25">
      <c r="A15" s="160" t="s">
        <v>1535</v>
      </c>
      <c r="B15" s="146" t="s">
        <v>1531</v>
      </c>
      <c r="C15" s="146" t="s">
        <v>1534</v>
      </c>
      <c r="D15" s="447"/>
      <c r="E15" s="715"/>
      <c r="F15" s="765"/>
      <c r="G15" s="764">
        <v>1</v>
      </c>
      <c r="H15" s="715"/>
      <c r="I15" s="447"/>
      <c r="J15" s="715"/>
      <c r="K15" s="715"/>
      <c r="L15" s="447"/>
      <c r="M15" s="715"/>
      <c r="N15" s="715"/>
      <c r="O15" s="447"/>
      <c r="P15" s="761">
        <f>'[11]Presupuesto 2016'!E39</f>
        <v>117680</v>
      </c>
      <c r="Q15" s="680"/>
      <c r="R15" s="681"/>
      <c r="S15" s="762"/>
    </row>
    <row r="16" spans="1:19" ht="43.5" customHeight="1" x14ac:dyDescent="0.25">
      <c r="A16" s="160" t="s">
        <v>1536</v>
      </c>
      <c r="B16" s="146" t="s">
        <v>1531</v>
      </c>
      <c r="C16" s="146" t="s">
        <v>1534</v>
      </c>
      <c r="D16" s="447"/>
      <c r="E16" s="715"/>
      <c r="F16" s="301"/>
      <c r="G16" s="21"/>
      <c r="H16" s="766">
        <v>1</v>
      </c>
      <c r="I16" s="447"/>
      <c r="J16" s="715"/>
      <c r="K16" s="715"/>
      <c r="L16" s="447"/>
      <c r="M16" s="715"/>
      <c r="N16" s="715"/>
      <c r="O16" s="447"/>
      <c r="P16" s="761">
        <f>'[11]Presupuesto 2016'!E49</f>
        <v>31000</v>
      </c>
      <c r="Q16" s="680"/>
      <c r="R16" s="681"/>
      <c r="S16" s="762"/>
    </row>
    <row r="17" spans="1:19" ht="33.75" customHeight="1" x14ac:dyDescent="0.25">
      <c r="A17" s="160" t="s">
        <v>1537</v>
      </c>
      <c r="B17" s="146" t="s">
        <v>1531</v>
      </c>
      <c r="C17" s="146" t="s">
        <v>1534</v>
      </c>
      <c r="D17" s="447"/>
      <c r="E17" s="715"/>
      <c r="F17" s="447"/>
      <c r="G17" s="715"/>
      <c r="H17" s="766">
        <v>1</v>
      </c>
      <c r="I17" s="447"/>
      <c r="J17" s="715"/>
      <c r="K17" s="715"/>
      <c r="L17" s="447"/>
      <c r="M17" s="715"/>
      <c r="N17" s="715"/>
      <c r="O17" s="447"/>
      <c r="P17" s="761">
        <f>'[11]Presupuesto 2016'!E59</f>
        <v>72850</v>
      </c>
      <c r="Q17" s="680"/>
      <c r="R17" s="681"/>
      <c r="S17" s="762"/>
    </row>
    <row r="18" spans="1:19" ht="30" customHeight="1" x14ac:dyDescent="0.25">
      <c r="A18" s="160" t="s">
        <v>1538</v>
      </c>
      <c r="B18" s="146" t="s">
        <v>1531</v>
      </c>
      <c r="C18" s="146" t="s">
        <v>1534</v>
      </c>
      <c r="D18" s="447"/>
      <c r="E18" s="715"/>
      <c r="F18" s="447"/>
      <c r="G18" s="715"/>
      <c r="H18" s="715"/>
      <c r="I18" s="447"/>
      <c r="J18" s="765">
        <v>1</v>
      </c>
      <c r="K18" s="715"/>
      <c r="L18" s="447"/>
      <c r="M18" s="715"/>
      <c r="N18" s="715"/>
      <c r="O18" s="447"/>
      <c r="P18" s="761">
        <f>'[11]Presupuesto 2016'!E70</f>
        <v>84900</v>
      </c>
      <c r="Q18" s="680"/>
      <c r="R18" s="681"/>
      <c r="S18" s="762"/>
    </row>
    <row r="19" spans="1:19" ht="47.25" x14ac:dyDescent="0.25">
      <c r="A19" s="196" t="s">
        <v>1539</v>
      </c>
      <c r="B19" s="146" t="s">
        <v>1540</v>
      </c>
      <c r="C19" s="146" t="s">
        <v>1541</v>
      </c>
      <c r="D19" s="447"/>
      <c r="E19" s="715"/>
      <c r="F19" s="447"/>
      <c r="G19" s="715"/>
      <c r="H19" s="715"/>
      <c r="I19" s="447"/>
      <c r="J19" s="715"/>
      <c r="K19" s="715"/>
      <c r="L19" s="447"/>
      <c r="M19" s="715"/>
      <c r="N19" s="765">
        <v>3</v>
      </c>
      <c r="O19" s="765">
        <v>1</v>
      </c>
      <c r="P19" s="761">
        <f>'[11]Presupuesto 2016'!E81</f>
        <v>126855</v>
      </c>
      <c r="Q19" s="680"/>
      <c r="R19" s="681"/>
      <c r="S19" s="762"/>
    </row>
    <row r="20" spans="1:19" ht="34.5" customHeight="1" x14ac:dyDescent="0.25">
      <c r="A20" s="212" t="s">
        <v>1542</v>
      </c>
      <c r="B20" s="146" t="s">
        <v>1543</v>
      </c>
      <c r="C20" s="146" t="s">
        <v>1544</v>
      </c>
      <c r="D20" s="447"/>
      <c r="E20" s="715"/>
      <c r="F20" s="447"/>
      <c r="G20" s="715"/>
      <c r="H20" s="715"/>
      <c r="I20" s="447"/>
      <c r="J20" s="715"/>
      <c r="K20" s="715"/>
      <c r="L20" s="447"/>
      <c r="M20" s="715"/>
      <c r="N20" s="715"/>
      <c r="O20" s="765">
        <v>4</v>
      </c>
      <c r="P20" s="761" t="s">
        <v>1545</v>
      </c>
      <c r="Q20" s="680"/>
      <c r="R20" s="681"/>
      <c r="S20" s="762"/>
    </row>
    <row r="21" spans="1:19" ht="56.25" customHeight="1" x14ac:dyDescent="0.25">
      <c r="A21" s="767" t="s">
        <v>1546</v>
      </c>
      <c r="B21" s="768" t="s">
        <v>1547</v>
      </c>
      <c r="C21" s="769" t="s">
        <v>1548</v>
      </c>
      <c r="D21" s="72"/>
      <c r="E21" s="72"/>
      <c r="F21" s="72"/>
      <c r="G21" s="72"/>
      <c r="H21" s="72"/>
      <c r="I21" s="291"/>
      <c r="J21" s="305"/>
      <c r="K21" s="72"/>
      <c r="L21" s="72"/>
      <c r="M21" s="72"/>
      <c r="N21" s="72"/>
      <c r="O21" s="291"/>
      <c r="P21" s="770">
        <f>'[11]Presupuesto 2016'!E134</f>
        <v>0</v>
      </c>
      <c r="Q21" s="428"/>
      <c r="R21" s="428"/>
      <c r="S21" s="428"/>
    </row>
    <row r="22" spans="1:19" ht="47.25" customHeight="1" x14ac:dyDescent="0.25">
      <c r="A22" s="771" t="s">
        <v>1549</v>
      </c>
      <c r="B22" s="771" t="s">
        <v>1550</v>
      </c>
      <c r="C22" s="88" t="s">
        <v>1551</v>
      </c>
      <c r="D22" s="352"/>
      <c r="E22" s="772"/>
      <c r="F22" s="352"/>
      <c r="G22" s="772"/>
      <c r="H22" s="772"/>
      <c r="I22" s="352"/>
      <c r="J22" s="772"/>
      <c r="K22" s="772"/>
      <c r="L22" s="352"/>
      <c r="M22" s="772"/>
      <c r="N22" s="772"/>
      <c r="O22" s="773"/>
      <c r="P22" s="774"/>
      <c r="Q22" s="775"/>
      <c r="R22" s="776"/>
      <c r="S22" s="674"/>
    </row>
    <row r="23" spans="1:19" ht="50.25" customHeight="1" x14ac:dyDescent="0.25">
      <c r="A23" s="96" t="s">
        <v>1552</v>
      </c>
      <c r="B23" s="146" t="s">
        <v>1553</v>
      </c>
      <c r="C23" s="146" t="s">
        <v>1554</v>
      </c>
      <c r="D23" s="765">
        <v>3</v>
      </c>
      <c r="E23" s="715"/>
      <c r="F23" s="447"/>
      <c r="G23" s="715"/>
      <c r="H23" s="715"/>
      <c r="I23" s="447"/>
      <c r="J23" s="715"/>
      <c r="K23" s="715"/>
      <c r="L23" s="447"/>
      <c r="M23" s="715"/>
      <c r="N23" s="715"/>
      <c r="O23" s="447"/>
      <c r="P23" s="761">
        <f>'[11]Presupuesto 2016'!E113</f>
        <v>0</v>
      </c>
      <c r="Q23" s="680"/>
      <c r="R23" s="681"/>
      <c r="S23" s="762"/>
    </row>
    <row r="24" spans="1:19" ht="43.5" customHeight="1" x14ac:dyDescent="0.25">
      <c r="A24" s="195" t="s">
        <v>1555</v>
      </c>
      <c r="B24" s="506" t="s">
        <v>1556</v>
      </c>
      <c r="C24" s="506" t="s">
        <v>1557</v>
      </c>
      <c r="D24" s="765"/>
      <c r="E24" s="765"/>
      <c r="F24" s="765"/>
      <c r="G24" s="765"/>
      <c r="H24" s="765"/>
      <c r="I24" s="765"/>
      <c r="J24" s="765"/>
      <c r="K24" s="765"/>
      <c r="L24" s="765"/>
      <c r="M24" s="765"/>
      <c r="N24" s="765"/>
      <c r="O24" s="765"/>
      <c r="P24" s="761">
        <f>'[11]Presupuesto 2016'!E123</f>
        <v>0</v>
      </c>
      <c r="Q24" s="777"/>
      <c r="R24" s="777"/>
      <c r="S24" s="777"/>
    </row>
    <row r="25" spans="1:19" s="24" customFormat="1" ht="31.5" x14ac:dyDescent="0.25">
      <c r="A25" s="173" t="s">
        <v>1558</v>
      </c>
      <c r="B25" s="768" t="s">
        <v>1559</v>
      </c>
      <c r="C25" s="768" t="s">
        <v>1560</v>
      </c>
      <c r="D25" s="305"/>
      <c r="E25" s="305"/>
      <c r="F25" s="765"/>
      <c r="G25" s="305"/>
      <c r="H25" s="305"/>
      <c r="I25" s="305"/>
      <c r="J25" s="305"/>
      <c r="K25" s="72"/>
      <c r="L25" s="765"/>
      <c r="M25" s="72"/>
      <c r="N25" s="72"/>
      <c r="O25" s="72"/>
      <c r="P25" s="770">
        <f>'[11]Presupuesto 2016'!E145</f>
        <v>111030</v>
      </c>
      <c r="Q25" s="428"/>
      <c r="R25" s="428"/>
      <c r="S25" s="428"/>
    </row>
    <row r="26" spans="1:19" s="24" customFormat="1" ht="47.25" x14ac:dyDescent="0.25">
      <c r="A26" s="778" t="s">
        <v>1561</v>
      </c>
      <c r="B26" s="779" t="s">
        <v>1562</v>
      </c>
      <c r="C26" s="779" t="s">
        <v>1563</v>
      </c>
      <c r="D26" s="301"/>
      <c r="E26" s="301"/>
      <c r="F26" s="301"/>
      <c r="G26" s="301"/>
      <c r="H26" s="301"/>
      <c r="I26" s="301"/>
      <c r="J26" s="301"/>
      <c r="K26" s="301"/>
      <c r="L26" s="301"/>
      <c r="M26" s="765"/>
      <c r="N26" s="301"/>
      <c r="O26" s="301"/>
      <c r="P26" s="770">
        <f>'[11]Presupuesto 2016'!E166</f>
        <v>175000</v>
      </c>
      <c r="Q26" s="428"/>
      <c r="R26" s="428"/>
      <c r="S26" s="428"/>
    </row>
  </sheetData>
  <mergeCells count="15">
    <mergeCell ref="E12:E13"/>
    <mergeCell ref="H12:H13"/>
    <mergeCell ref="A2:S2"/>
    <mergeCell ref="A3:S3"/>
    <mergeCell ref="B4:O4"/>
    <mergeCell ref="A7:S7"/>
    <mergeCell ref="A9:A10"/>
    <mergeCell ref="B9:B10"/>
    <mergeCell ref="C9:C10"/>
    <mergeCell ref="D9:F9"/>
    <mergeCell ref="G9:I9"/>
    <mergeCell ref="J9:L9"/>
    <mergeCell ref="M9:O9"/>
    <mergeCell ref="P9:R9"/>
    <mergeCell ref="S9:S10"/>
  </mergeCells>
  <pageMargins left="0.62992125984251968" right="0.70866141732283472" top="0.74803149606299213" bottom="0.74803149606299213" header="0.31496062992125984" footer="0.31496062992125984"/>
  <pageSetup paperSize="5" scale="96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8"/>
  <sheetViews>
    <sheetView zoomScaleSheetLayoutView="85" workbookViewId="0">
      <selection activeCell="A4" sqref="A4:S4"/>
    </sheetView>
  </sheetViews>
  <sheetFormatPr baseColWidth="10" defaultColWidth="11.42578125" defaultRowHeight="15" x14ac:dyDescent="0.25"/>
  <cols>
    <col min="1" max="1" width="30.85546875" customWidth="1"/>
    <col min="2" max="2" width="24.42578125" customWidth="1"/>
    <col min="3" max="3" width="22" customWidth="1"/>
    <col min="4" max="4" width="3.5703125" customWidth="1"/>
    <col min="5" max="5" width="3.7109375" customWidth="1"/>
    <col min="6" max="6" width="4.5703125" customWidth="1"/>
    <col min="7" max="7" width="7.28515625" customWidth="1"/>
    <col min="8" max="8" width="4" customWidth="1"/>
    <col min="9" max="9" width="3.28515625" customWidth="1"/>
    <col min="10" max="10" width="3.85546875" customWidth="1"/>
    <col min="11" max="11" width="4" customWidth="1"/>
    <col min="12" max="12" width="3.85546875" customWidth="1"/>
    <col min="13" max="13" width="3.28515625" customWidth="1"/>
    <col min="14" max="14" width="3.7109375" customWidth="1"/>
    <col min="15" max="15" width="4.140625" customWidth="1"/>
    <col min="16" max="16" width="12.7109375" style="780" customWidth="1"/>
    <col min="17" max="17" width="8.7109375" style="780" customWidth="1"/>
    <col min="18" max="18" width="12" style="780" customWidth="1"/>
    <col min="19" max="19" width="12.5703125" style="781" customWidth="1"/>
    <col min="20" max="20" width="6.28515625" customWidth="1"/>
    <col min="21" max="21" width="14" customWidth="1"/>
  </cols>
  <sheetData>
    <row r="1" spans="1:22" ht="21.75" customHeight="1" x14ac:dyDescent="0.25"/>
    <row r="2" spans="1:22" ht="35.25" customHeight="1" x14ac:dyDescent="0.5">
      <c r="A2" s="1417" t="s">
        <v>0</v>
      </c>
      <c r="B2" s="1417"/>
      <c r="C2" s="1417"/>
      <c r="D2" s="1417"/>
      <c r="E2" s="1417"/>
      <c r="F2" s="1417"/>
      <c r="G2" s="1417"/>
      <c r="H2" s="1417"/>
      <c r="I2" s="1417"/>
      <c r="J2" s="1417"/>
      <c r="K2" s="1417"/>
      <c r="L2" s="1417"/>
      <c r="M2" s="1417"/>
      <c r="N2" s="1417"/>
      <c r="O2" s="1417"/>
      <c r="P2" s="1417"/>
      <c r="Q2" s="1417"/>
      <c r="R2" s="1417"/>
      <c r="S2" s="1417"/>
    </row>
    <row r="3" spans="1:22" ht="21.75" customHeight="1" x14ac:dyDescent="0.35">
      <c r="A3" s="1418" t="s">
        <v>1564</v>
      </c>
      <c r="B3" s="1418"/>
      <c r="C3" s="1418"/>
      <c r="D3" s="1418"/>
      <c r="E3" s="1418"/>
      <c r="F3" s="1418"/>
      <c r="G3" s="1418"/>
      <c r="H3" s="1418"/>
      <c r="I3" s="1418"/>
      <c r="J3" s="1418"/>
      <c r="K3" s="1418"/>
      <c r="L3" s="1418"/>
      <c r="M3" s="1418"/>
      <c r="N3" s="1418"/>
      <c r="O3" s="1418"/>
      <c r="P3" s="1418"/>
      <c r="Q3" s="1418"/>
      <c r="R3" s="1418"/>
      <c r="S3" s="1418"/>
    </row>
    <row r="4" spans="1:22" ht="21.75" customHeight="1" x14ac:dyDescent="0.25">
      <c r="A4" s="1419" t="s">
        <v>85</v>
      </c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1419"/>
      <c r="S4" s="1419"/>
      <c r="T4" s="782"/>
      <c r="U4" s="782"/>
      <c r="V4" s="782"/>
    </row>
    <row r="5" spans="1:22" ht="21.75" customHeight="1" x14ac:dyDescent="0.25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</row>
    <row r="6" spans="1:22" ht="21.75" customHeight="1" x14ac:dyDescent="0.3">
      <c r="A6" s="1420" t="s">
        <v>1565</v>
      </c>
      <c r="B6" s="1420"/>
      <c r="C6" s="1420"/>
      <c r="D6" s="1420"/>
      <c r="E6" s="1420"/>
      <c r="F6" s="1420"/>
      <c r="G6" s="1420"/>
      <c r="H6" s="1420"/>
      <c r="I6" s="1420"/>
      <c r="J6" s="1420"/>
      <c r="K6" s="1420"/>
      <c r="L6" s="1420"/>
      <c r="M6" s="1420"/>
      <c r="N6" s="1420"/>
      <c r="O6" s="1420"/>
      <c r="P6" s="1420"/>
      <c r="Q6" s="1420"/>
      <c r="R6" s="1420"/>
      <c r="S6" s="1420"/>
    </row>
    <row r="7" spans="1:22" ht="18.75" x14ac:dyDescent="0.3">
      <c r="A7" s="784" t="s">
        <v>1566</v>
      </c>
      <c r="B7" s="785"/>
      <c r="C7" s="786"/>
      <c r="D7" s="787"/>
      <c r="E7" s="787"/>
      <c r="F7" s="787"/>
      <c r="G7" s="787"/>
      <c r="H7" s="787"/>
      <c r="I7" s="787"/>
      <c r="J7" s="787"/>
      <c r="K7" s="787"/>
      <c r="L7" s="787"/>
      <c r="M7" s="787"/>
      <c r="N7" s="787"/>
      <c r="O7" s="787"/>
      <c r="P7" s="788"/>
      <c r="Q7" s="788"/>
      <c r="R7" s="788"/>
      <c r="S7" s="789"/>
    </row>
    <row r="8" spans="1:22" ht="15.75" customHeight="1" x14ac:dyDescent="0.3">
      <c r="A8" s="790" t="s">
        <v>1567</v>
      </c>
      <c r="B8" s="791"/>
      <c r="C8" s="791"/>
      <c r="D8" s="791"/>
      <c r="E8" s="791"/>
      <c r="F8" s="791"/>
      <c r="G8" s="791"/>
      <c r="H8" s="791"/>
      <c r="I8" s="791"/>
      <c r="J8" s="791"/>
      <c r="K8" s="791"/>
      <c r="L8" s="791"/>
      <c r="M8" s="791"/>
      <c r="N8" s="791"/>
      <c r="O8" s="791"/>
      <c r="P8" s="791"/>
      <c r="Q8" s="791"/>
      <c r="R8" s="791"/>
      <c r="S8" s="789"/>
    </row>
    <row r="9" spans="1:22" ht="18.75" x14ac:dyDescent="0.3">
      <c r="A9" s="1421" t="s">
        <v>1568</v>
      </c>
      <c r="B9" s="1422"/>
      <c r="C9" s="1422"/>
      <c r="D9" s="1422"/>
      <c r="E9" s="1422"/>
      <c r="F9" s="1422"/>
      <c r="G9" s="1422"/>
      <c r="H9" s="1422"/>
      <c r="I9" s="1422"/>
      <c r="J9" s="1422"/>
      <c r="K9" s="1422"/>
      <c r="L9" s="1422"/>
      <c r="M9" s="1422"/>
      <c r="N9" s="1422"/>
      <c r="O9" s="1422"/>
      <c r="P9" s="1422"/>
      <c r="Q9" s="1422"/>
      <c r="R9" s="1422"/>
      <c r="S9" s="1422"/>
    </row>
    <row r="10" spans="1:22" ht="18.75" x14ac:dyDescent="0.25">
      <c r="A10" s="1426" t="s">
        <v>1569</v>
      </c>
      <c r="B10" s="1427"/>
      <c r="C10" s="1427"/>
      <c r="D10" s="1427"/>
      <c r="E10" s="1427"/>
      <c r="F10" s="1427"/>
      <c r="G10" s="1427"/>
      <c r="H10" s="1427"/>
      <c r="I10" s="1427"/>
      <c r="J10" s="1427"/>
      <c r="K10" s="1427"/>
      <c r="L10" s="1427"/>
      <c r="M10" s="1427"/>
      <c r="N10" s="1427"/>
      <c r="O10" s="1427"/>
      <c r="P10" s="1427"/>
      <c r="Q10" s="1427"/>
      <c r="R10" s="1427"/>
      <c r="S10" s="1427"/>
    </row>
    <row r="11" spans="1:22" ht="19.5" thickBot="1" x14ac:dyDescent="0.3">
      <c r="A11" s="1428" t="s">
        <v>1570</v>
      </c>
      <c r="B11" s="1428"/>
      <c r="C11" s="1428"/>
      <c r="D11" s="1428"/>
      <c r="E11" s="1428"/>
      <c r="F11" s="1428"/>
      <c r="G11" s="1428"/>
      <c r="H11" s="1428"/>
      <c r="I11" s="1428"/>
      <c r="J11" s="1428"/>
      <c r="K11" s="1428"/>
      <c r="L11" s="1428"/>
      <c r="M11" s="1428"/>
      <c r="N11" s="1428"/>
      <c r="O11" s="1428"/>
      <c r="P11" s="1428"/>
      <c r="Q11" s="1428"/>
      <c r="R11" s="1428"/>
      <c r="S11" s="1428"/>
    </row>
    <row r="12" spans="1:22" ht="15" customHeight="1" x14ac:dyDescent="0.25">
      <c r="A12" s="1429" t="s">
        <v>1571</v>
      </c>
      <c r="B12" s="1431" t="s">
        <v>1572</v>
      </c>
      <c r="C12" s="1431" t="s">
        <v>1573</v>
      </c>
      <c r="D12" s="1433" t="s">
        <v>7</v>
      </c>
      <c r="E12" s="1433"/>
      <c r="F12" s="1433"/>
      <c r="G12" s="1433" t="s">
        <v>8</v>
      </c>
      <c r="H12" s="1433"/>
      <c r="I12" s="1433"/>
      <c r="J12" s="1433" t="s">
        <v>9</v>
      </c>
      <c r="K12" s="1433"/>
      <c r="L12" s="1433"/>
      <c r="M12" s="1433" t="s">
        <v>10</v>
      </c>
      <c r="N12" s="1433"/>
      <c r="O12" s="1433"/>
      <c r="P12" s="1434" t="s">
        <v>1574</v>
      </c>
      <c r="Q12" s="1434"/>
      <c r="R12" s="1434"/>
      <c r="S12" s="1423" t="s">
        <v>1575</v>
      </c>
    </row>
    <row r="13" spans="1:22" ht="33.75" customHeight="1" thickBot="1" x14ac:dyDescent="0.3">
      <c r="A13" s="1430"/>
      <c r="B13" s="1432"/>
      <c r="C13" s="1432"/>
      <c r="D13" s="792" t="s">
        <v>13</v>
      </c>
      <c r="E13" s="792" t="s">
        <v>14</v>
      </c>
      <c r="F13" s="792" t="s">
        <v>15</v>
      </c>
      <c r="G13" s="792" t="s">
        <v>16</v>
      </c>
      <c r="H13" s="792" t="s">
        <v>17</v>
      </c>
      <c r="I13" s="792" t="s">
        <v>18</v>
      </c>
      <c r="J13" s="792" t="s">
        <v>19</v>
      </c>
      <c r="K13" s="792" t="s">
        <v>20</v>
      </c>
      <c r="L13" s="792" t="s">
        <v>21</v>
      </c>
      <c r="M13" s="792" t="s">
        <v>22</v>
      </c>
      <c r="N13" s="792" t="s">
        <v>23</v>
      </c>
      <c r="O13" s="792" t="s">
        <v>24</v>
      </c>
      <c r="P13" s="793" t="s">
        <v>25</v>
      </c>
      <c r="Q13" s="794" t="s">
        <v>1576</v>
      </c>
      <c r="R13" s="793" t="s">
        <v>27</v>
      </c>
      <c r="S13" s="1424"/>
      <c r="U13" s="795"/>
    </row>
    <row r="14" spans="1:22" ht="31.5" x14ac:dyDescent="0.25">
      <c r="A14" s="796" t="s">
        <v>1577</v>
      </c>
      <c r="B14" s="405" t="s">
        <v>1578</v>
      </c>
      <c r="C14" s="405" t="s">
        <v>1578</v>
      </c>
      <c r="D14" s="797"/>
      <c r="E14" s="797"/>
      <c r="F14" s="797"/>
      <c r="G14" s="797"/>
      <c r="H14" s="797"/>
      <c r="I14" s="797"/>
      <c r="J14" s="797"/>
      <c r="K14" s="797"/>
      <c r="L14" s="797"/>
      <c r="M14" s="797"/>
      <c r="N14" s="797"/>
      <c r="O14" s="797"/>
      <c r="P14" s="798"/>
      <c r="Q14" s="798"/>
      <c r="R14" s="798"/>
      <c r="S14" s="799"/>
    </row>
    <row r="15" spans="1:22" ht="49.5" customHeight="1" x14ac:dyDescent="0.25">
      <c r="A15" s="358" t="s">
        <v>1579</v>
      </c>
      <c r="B15" s="358" t="s">
        <v>1580</v>
      </c>
      <c r="C15" s="800" t="s">
        <v>1581</v>
      </c>
      <c r="D15" s="297"/>
      <c r="E15" s="291"/>
      <c r="F15" s="291">
        <v>2</v>
      </c>
      <c r="G15" s="801"/>
      <c r="H15" s="801"/>
      <c r="I15" s="801"/>
      <c r="J15" s="801"/>
      <c r="K15" s="801"/>
      <c r="L15" s="801"/>
      <c r="M15" s="297"/>
      <c r="N15" s="801"/>
      <c r="O15" s="297"/>
      <c r="P15" s="802"/>
      <c r="Q15" s="802"/>
      <c r="R15" s="802"/>
      <c r="S15" s="803" t="s">
        <v>1582</v>
      </c>
    </row>
    <row r="16" spans="1:22" ht="45" customHeight="1" x14ac:dyDescent="0.25">
      <c r="A16" s="358" t="s">
        <v>1583</v>
      </c>
      <c r="B16" s="358" t="s">
        <v>1584</v>
      </c>
      <c r="C16" s="358" t="s">
        <v>1585</v>
      </c>
      <c r="D16" s="297"/>
      <c r="E16" s="291"/>
      <c r="F16" s="804"/>
      <c r="G16" s="804"/>
      <c r="H16" s="804"/>
      <c r="I16" s="804"/>
      <c r="J16" s="804"/>
      <c r="K16" s="804"/>
      <c r="L16" s="804"/>
      <c r="M16" s="291"/>
      <c r="N16" s="804"/>
      <c r="O16" s="291">
        <v>43</v>
      </c>
      <c r="P16" s="802"/>
      <c r="Q16" s="802"/>
      <c r="R16" s="802"/>
      <c r="S16" s="803" t="s">
        <v>1582</v>
      </c>
    </row>
    <row r="17" spans="1:19" ht="31.5" x14ac:dyDescent="0.25">
      <c r="A17" s="254" t="s">
        <v>1586</v>
      </c>
      <c r="B17" s="254" t="s">
        <v>1587</v>
      </c>
      <c r="C17" s="254" t="s">
        <v>1588</v>
      </c>
      <c r="D17" s="297"/>
      <c r="E17" s="297"/>
      <c r="F17" s="285"/>
      <c r="G17" s="804"/>
      <c r="H17" s="804"/>
      <c r="I17" s="804">
        <v>7</v>
      </c>
      <c r="J17" s="801"/>
      <c r="K17" s="801"/>
      <c r="L17" s="801"/>
      <c r="M17" s="297"/>
      <c r="N17" s="801"/>
      <c r="O17" s="297"/>
      <c r="P17" s="802"/>
      <c r="Q17" s="802"/>
      <c r="R17" s="802"/>
      <c r="S17" s="803" t="s">
        <v>1582</v>
      </c>
    </row>
    <row r="18" spans="1:19" ht="47.25" x14ac:dyDescent="0.25">
      <c r="A18" s="254" t="s">
        <v>1589</v>
      </c>
      <c r="B18" s="254" t="s">
        <v>1590</v>
      </c>
      <c r="C18" s="254" t="s">
        <v>1591</v>
      </c>
      <c r="D18" s="297"/>
      <c r="E18" s="291"/>
      <c r="F18" s="285"/>
      <c r="G18" s="804"/>
      <c r="H18" s="804"/>
      <c r="I18" s="804"/>
      <c r="J18" s="804"/>
      <c r="K18" s="804"/>
      <c r="L18" s="804"/>
      <c r="M18" s="291"/>
      <c r="N18" s="804"/>
      <c r="O18" s="291">
        <v>15</v>
      </c>
      <c r="P18" s="802"/>
      <c r="Q18" s="802"/>
      <c r="R18" s="802"/>
      <c r="S18" s="803" t="s">
        <v>1582</v>
      </c>
    </row>
    <row r="19" spans="1:19" ht="55.5" customHeight="1" x14ac:dyDescent="0.25">
      <c r="A19" s="254" t="s">
        <v>1592</v>
      </c>
      <c r="B19" s="254" t="s">
        <v>1593</v>
      </c>
      <c r="C19" s="254" t="s">
        <v>1594</v>
      </c>
      <c r="D19" s="297"/>
      <c r="E19" s="297"/>
      <c r="F19" s="301"/>
      <c r="G19" s="804"/>
      <c r="H19" s="804"/>
      <c r="I19" s="804">
        <v>6</v>
      </c>
      <c r="J19" s="801"/>
      <c r="K19" s="801"/>
      <c r="L19" s="801"/>
      <c r="M19" s="297"/>
      <c r="N19" s="801"/>
      <c r="O19" s="297"/>
      <c r="P19" s="802"/>
      <c r="Q19" s="802"/>
      <c r="R19" s="802"/>
      <c r="S19" s="803" t="s">
        <v>1582</v>
      </c>
    </row>
    <row r="20" spans="1:19" ht="48" customHeight="1" x14ac:dyDescent="0.25">
      <c r="A20" s="254" t="s">
        <v>1595</v>
      </c>
      <c r="B20" s="254" t="s">
        <v>1596</v>
      </c>
      <c r="C20" s="254" t="s">
        <v>1597</v>
      </c>
      <c r="D20" s="297"/>
      <c r="E20" s="297"/>
      <c r="F20" s="301"/>
      <c r="G20" s="804"/>
      <c r="H20" s="804"/>
      <c r="I20" s="804"/>
      <c r="J20" s="804"/>
      <c r="K20" s="804"/>
      <c r="L20" s="804"/>
      <c r="M20" s="291">
        <v>15</v>
      </c>
      <c r="N20" s="801"/>
      <c r="O20" s="297"/>
      <c r="P20" s="802"/>
      <c r="Q20" s="802"/>
      <c r="R20" s="802"/>
      <c r="S20" s="803" t="s">
        <v>1582</v>
      </c>
    </row>
    <row r="21" spans="1:19" ht="31.5" x14ac:dyDescent="0.25">
      <c r="A21" s="358" t="s">
        <v>1598</v>
      </c>
      <c r="B21" s="358" t="s">
        <v>1599</v>
      </c>
      <c r="C21" s="358" t="s">
        <v>1600</v>
      </c>
      <c r="D21" s="297"/>
      <c r="E21" s="297"/>
      <c r="F21" s="801"/>
      <c r="G21" s="801"/>
      <c r="H21" s="801"/>
      <c r="I21" s="804">
        <v>1</v>
      </c>
      <c r="J21" s="801"/>
      <c r="K21" s="801"/>
      <c r="L21" s="801"/>
      <c r="M21" s="297"/>
      <c r="N21" s="804">
        <v>1</v>
      </c>
      <c r="O21" s="297"/>
      <c r="P21" s="805">
        <v>154500</v>
      </c>
      <c r="Q21" s="805"/>
      <c r="R21" s="805"/>
      <c r="S21" s="803" t="s">
        <v>1582</v>
      </c>
    </row>
    <row r="22" spans="1:19" ht="47.25" x14ac:dyDescent="0.25">
      <c r="A22" s="358" t="s">
        <v>1601</v>
      </c>
      <c r="B22" s="358" t="s">
        <v>1602</v>
      </c>
      <c r="C22" s="358" t="s">
        <v>1603</v>
      </c>
      <c r="D22" s="297"/>
      <c r="E22" s="305"/>
      <c r="F22" s="804"/>
      <c r="G22" s="804"/>
      <c r="H22" s="804"/>
      <c r="I22" s="804"/>
      <c r="J22" s="804"/>
      <c r="K22" s="804"/>
      <c r="L22" s="804"/>
      <c r="M22" s="291"/>
      <c r="N22" s="804"/>
      <c r="O22" s="291"/>
      <c r="P22" s="802"/>
      <c r="Q22" s="802"/>
      <c r="R22" s="802"/>
      <c r="S22" s="803" t="s">
        <v>1582</v>
      </c>
    </row>
    <row r="23" spans="1:19" ht="31.5" x14ac:dyDescent="0.25">
      <c r="A23" s="254" t="s">
        <v>1604</v>
      </c>
      <c r="B23" s="254" t="s">
        <v>1605</v>
      </c>
      <c r="C23" s="254" t="s">
        <v>1606</v>
      </c>
      <c r="D23" s="297"/>
      <c r="E23" s="297"/>
      <c r="F23" s="21"/>
      <c r="G23" s="804">
        <v>1</v>
      </c>
      <c r="H23" s="801"/>
      <c r="I23" s="801"/>
      <c r="J23" s="801"/>
      <c r="K23" s="801"/>
      <c r="L23" s="801"/>
      <c r="M23" s="297"/>
      <c r="N23" s="801"/>
      <c r="O23" s="297"/>
      <c r="P23" s="802"/>
      <c r="Q23" s="802"/>
      <c r="R23" s="802"/>
      <c r="S23" s="803" t="s">
        <v>1582</v>
      </c>
    </row>
    <row r="24" spans="1:19" ht="31.5" x14ac:dyDescent="0.25">
      <c r="A24" s="254" t="s">
        <v>1607</v>
      </c>
      <c r="B24" s="254" t="s">
        <v>1605</v>
      </c>
      <c r="C24" s="254" t="s">
        <v>1606</v>
      </c>
      <c r="D24" s="297"/>
      <c r="E24" s="297"/>
      <c r="F24" s="801"/>
      <c r="G24" s="801"/>
      <c r="H24" s="801"/>
      <c r="I24" s="801"/>
      <c r="J24" s="804">
        <v>1</v>
      </c>
      <c r="K24" s="801"/>
      <c r="L24" s="801"/>
      <c r="M24" s="297"/>
      <c r="N24" s="21"/>
      <c r="O24" s="801"/>
      <c r="P24" s="802"/>
      <c r="Q24" s="802"/>
      <c r="R24" s="802"/>
      <c r="S24" s="803" t="s">
        <v>1582</v>
      </c>
    </row>
    <row r="25" spans="1:19" ht="31.5" x14ac:dyDescent="0.25">
      <c r="A25" s="110" t="s">
        <v>1608</v>
      </c>
      <c r="B25" s="254" t="s">
        <v>1605</v>
      </c>
      <c r="C25" s="254" t="s">
        <v>1606</v>
      </c>
      <c r="D25" s="297"/>
      <c r="E25" s="297"/>
      <c r="F25" s="801"/>
      <c r="G25" s="801"/>
      <c r="H25" s="801"/>
      <c r="I25" s="801"/>
      <c r="J25" s="801"/>
      <c r="K25" s="801"/>
      <c r="L25" s="801"/>
      <c r="M25" s="291">
        <v>1</v>
      </c>
      <c r="N25" s="801"/>
      <c r="O25" s="297"/>
      <c r="P25" s="802"/>
      <c r="Q25" s="802"/>
      <c r="R25" s="802"/>
      <c r="S25" s="803" t="s">
        <v>1582</v>
      </c>
    </row>
    <row r="26" spans="1:19" ht="31.5" x14ac:dyDescent="0.25">
      <c r="A26" s="254" t="s">
        <v>1609</v>
      </c>
      <c r="B26" s="254" t="s">
        <v>1605</v>
      </c>
      <c r="C26" s="254" t="s">
        <v>1606</v>
      </c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806">
        <v>1</v>
      </c>
      <c r="P26" s="802"/>
      <c r="Q26" s="802"/>
      <c r="R26" s="802"/>
      <c r="S26" s="803" t="s">
        <v>1582</v>
      </c>
    </row>
    <row r="27" spans="1:19" ht="31.5" x14ac:dyDescent="0.25">
      <c r="A27" s="110" t="s">
        <v>1610</v>
      </c>
      <c r="B27" s="254" t="s">
        <v>1605</v>
      </c>
      <c r="C27" s="254" t="s">
        <v>1606</v>
      </c>
      <c r="D27" s="301"/>
      <c r="E27" s="301"/>
      <c r="F27" s="806">
        <v>1</v>
      </c>
      <c r="G27" s="301"/>
      <c r="H27" s="301"/>
      <c r="I27" s="301"/>
      <c r="J27" s="301"/>
      <c r="K27" s="301"/>
      <c r="L27" s="301"/>
      <c r="M27" s="301"/>
      <c r="N27" s="301"/>
      <c r="O27" s="807"/>
      <c r="P27" s="802"/>
      <c r="Q27" s="802"/>
      <c r="R27" s="802"/>
      <c r="S27" s="803" t="s">
        <v>1582</v>
      </c>
    </row>
    <row r="28" spans="1:19" ht="31.5" x14ac:dyDescent="0.25">
      <c r="A28" s="358" t="s">
        <v>1611</v>
      </c>
      <c r="B28" s="358" t="s">
        <v>1612</v>
      </c>
      <c r="C28" s="254" t="s">
        <v>1613</v>
      </c>
      <c r="D28" s="297"/>
      <c r="E28" s="297"/>
      <c r="F28" s="801"/>
      <c r="G28" s="801"/>
      <c r="H28" s="801"/>
      <c r="I28" s="801"/>
      <c r="J28" s="801"/>
      <c r="K28" s="801"/>
      <c r="L28" s="801"/>
      <c r="M28" s="297"/>
      <c r="N28" s="801"/>
      <c r="O28" s="297"/>
      <c r="P28" s="802"/>
      <c r="Q28" s="802"/>
      <c r="R28" s="802"/>
      <c r="S28" s="803" t="s">
        <v>1582</v>
      </c>
    </row>
    <row r="29" spans="1:19" ht="34.5" customHeight="1" x14ac:dyDescent="0.25">
      <c r="A29" s="358" t="s">
        <v>1614</v>
      </c>
      <c r="B29" s="254" t="s">
        <v>1615</v>
      </c>
      <c r="C29" s="254" t="s">
        <v>1616</v>
      </c>
      <c r="D29" s="297"/>
      <c r="E29" s="297"/>
      <c r="F29" s="804"/>
      <c r="G29" s="804"/>
      <c r="H29" s="804"/>
      <c r="I29" s="804"/>
      <c r="J29" s="804"/>
      <c r="K29" s="804"/>
      <c r="L29" s="804"/>
      <c r="M29" s="291"/>
      <c r="N29" s="804"/>
      <c r="O29" s="291">
        <v>13</v>
      </c>
      <c r="P29" s="802"/>
      <c r="Q29" s="802"/>
      <c r="R29" s="802"/>
      <c r="S29" s="803" t="s">
        <v>1582</v>
      </c>
    </row>
    <row r="30" spans="1:19" ht="47.25" x14ac:dyDescent="0.25">
      <c r="A30" s="254" t="s">
        <v>1617</v>
      </c>
      <c r="B30" s="254" t="s">
        <v>1618</v>
      </c>
      <c r="C30" s="254" t="s">
        <v>204</v>
      </c>
      <c r="D30" s="804">
        <v>1</v>
      </c>
      <c r="E30" s="297"/>
      <c r="F30" s="801"/>
      <c r="G30" s="801"/>
      <c r="H30" s="801"/>
      <c r="I30" s="801"/>
      <c r="J30" s="801"/>
      <c r="K30" s="801"/>
      <c r="L30" s="801"/>
      <c r="M30" s="297"/>
      <c r="N30" s="801"/>
      <c r="O30" s="297"/>
      <c r="P30" s="802"/>
      <c r="Q30" s="802"/>
      <c r="R30" s="802"/>
      <c r="S30" s="803" t="s">
        <v>1582</v>
      </c>
    </row>
    <row r="31" spans="1:19" ht="52.5" customHeight="1" x14ac:dyDescent="0.25">
      <c r="A31" s="732" t="s">
        <v>1619</v>
      </c>
      <c r="B31" s="254" t="s">
        <v>1620</v>
      </c>
      <c r="C31" s="254" t="s">
        <v>1621</v>
      </c>
      <c r="D31" s="804"/>
      <c r="E31" s="291"/>
      <c r="F31" s="804"/>
      <c r="G31" s="804"/>
      <c r="H31" s="804"/>
      <c r="I31" s="804"/>
      <c r="J31" s="804"/>
      <c r="K31" s="804"/>
      <c r="L31" s="804"/>
      <c r="M31" s="291"/>
      <c r="N31" s="804"/>
      <c r="O31" s="291">
        <v>87</v>
      </c>
      <c r="P31" s="802"/>
      <c r="Q31" s="802"/>
      <c r="R31" s="802"/>
      <c r="S31" s="803"/>
    </row>
    <row r="32" spans="1:19" ht="78.75" x14ac:dyDescent="0.25">
      <c r="A32" s="110" t="s">
        <v>1622</v>
      </c>
      <c r="B32" s="254" t="s">
        <v>1623</v>
      </c>
      <c r="C32" s="254" t="s">
        <v>1624</v>
      </c>
      <c r="D32" s="804"/>
      <c r="E32" s="291"/>
      <c r="F32" s="804"/>
      <c r="G32" s="804"/>
      <c r="H32" s="804"/>
      <c r="I32" s="804"/>
      <c r="J32" s="804"/>
      <c r="K32" s="804"/>
      <c r="L32" s="804"/>
      <c r="M32" s="291"/>
      <c r="N32" s="804"/>
      <c r="O32" s="291">
        <v>36</v>
      </c>
      <c r="P32" s="802"/>
      <c r="Q32" s="802"/>
      <c r="R32" s="802"/>
      <c r="S32" s="803"/>
    </row>
    <row r="33" spans="1:19" ht="31.5" x14ac:dyDescent="0.25">
      <c r="A33" s="637" t="s">
        <v>1625</v>
      </c>
      <c r="B33" s="254" t="s">
        <v>1626</v>
      </c>
      <c r="C33" s="254" t="s">
        <v>1627</v>
      </c>
      <c r="D33" s="297"/>
      <c r="E33" s="291"/>
      <c r="F33" s="804"/>
      <c r="G33" s="804"/>
      <c r="H33" s="804"/>
      <c r="I33" s="808"/>
      <c r="J33" s="804"/>
      <c r="K33" s="804"/>
      <c r="L33" s="804"/>
      <c r="M33" s="291"/>
      <c r="N33" s="804"/>
      <c r="O33" s="291">
        <v>51</v>
      </c>
      <c r="P33" s="802"/>
      <c r="Q33" s="802"/>
      <c r="R33" s="802"/>
      <c r="S33" s="803" t="s">
        <v>1582</v>
      </c>
    </row>
    <row r="34" spans="1:19" ht="30.75" customHeight="1" x14ac:dyDescent="0.25">
      <c r="A34" s="358" t="s">
        <v>1628</v>
      </c>
      <c r="B34" s="358" t="s">
        <v>1629</v>
      </c>
      <c r="C34" s="358" t="s">
        <v>1630</v>
      </c>
      <c r="D34" s="297"/>
      <c r="E34" s="291"/>
      <c r="F34" s="804"/>
      <c r="G34" s="804"/>
      <c r="H34" s="804"/>
      <c r="I34" s="804"/>
      <c r="J34" s="804"/>
      <c r="K34" s="804"/>
      <c r="L34" s="804"/>
      <c r="M34" s="291"/>
      <c r="N34" s="804"/>
      <c r="O34" s="291">
        <v>12</v>
      </c>
      <c r="P34" s="802"/>
      <c r="Q34" s="802"/>
      <c r="R34" s="802"/>
      <c r="S34" s="803" t="s">
        <v>1582</v>
      </c>
    </row>
    <row r="35" spans="1:19" ht="36.75" customHeight="1" x14ac:dyDescent="0.25">
      <c r="A35" s="445" t="s">
        <v>1631</v>
      </c>
      <c r="B35" s="358" t="s">
        <v>1632</v>
      </c>
      <c r="C35" s="358" t="s">
        <v>1633</v>
      </c>
      <c r="D35" s="297"/>
      <c r="E35" s="297"/>
      <c r="F35" s="801"/>
      <c r="G35" s="801"/>
      <c r="H35" s="801"/>
      <c r="I35" s="801"/>
      <c r="J35" s="801"/>
      <c r="K35" s="801"/>
      <c r="L35" s="801"/>
      <c r="M35" s="297"/>
      <c r="N35" s="801"/>
      <c r="O35" s="297"/>
      <c r="P35" s="802"/>
      <c r="Q35" s="802"/>
      <c r="R35" s="802"/>
      <c r="S35" s="803"/>
    </row>
    <row r="36" spans="1:19" ht="47.25" x14ac:dyDescent="0.25">
      <c r="A36" s="254" t="s">
        <v>1634</v>
      </c>
      <c r="B36" s="254" t="s">
        <v>1635</v>
      </c>
      <c r="C36" s="254" t="s">
        <v>1636</v>
      </c>
      <c r="D36" s="291">
        <v>12</v>
      </c>
      <c r="E36" s="291">
        <v>12</v>
      </c>
      <c r="F36" s="291">
        <v>12</v>
      </c>
      <c r="G36" s="291">
        <v>12</v>
      </c>
      <c r="H36" s="291">
        <v>12</v>
      </c>
      <c r="I36" s="291">
        <v>12</v>
      </c>
      <c r="J36" s="291">
        <v>12</v>
      </c>
      <c r="K36" s="291">
        <v>12</v>
      </c>
      <c r="L36" s="291">
        <v>12</v>
      </c>
      <c r="M36" s="291">
        <v>12</v>
      </c>
      <c r="N36" s="291">
        <v>12</v>
      </c>
      <c r="O36" s="291">
        <v>12</v>
      </c>
      <c r="P36" s="805">
        <v>676400</v>
      </c>
      <c r="Q36" s="805"/>
      <c r="R36" s="805"/>
      <c r="S36" s="803" t="s">
        <v>1582</v>
      </c>
    </row>
    <row r="37" spans="1:19" ht="63" x14ac:dyDescent="0.25">
      <c r="A37" s="358" t="s">
        <v>1637</v>
      </c>
      <c r="B37" s="358" t="s">
        <v>1638</v>
      </c>
      <c r="C37" s="254" t="s">
        <v>1639</v>
      </c>
      <c r="D37" s="21"/>
      <c r="E37" s="297"/>
      <c r="F37" s="801"/>
      <c r="G37" s="801"/>
      <c r="H37" s="801"/>
      <c r="I37" s="801"/>
      <c r="J37" s="801"/>
      <c r="K37" s="801"/>
      <c r="L37" s="801"/>
      <c r="M37" s="297"/>
      <c r="N37" s="801"/>
      <c r="O37" s="291">
        <v>1</v>
      </c>
      <c r="P37" s="805">
        <v>47000</v>
      </c>
      <c r="Q37" s="805"/>
      <c r="R37" s="805"/>
      <c r="S37" s="803" t="s">
        <v>1582</v>
      </c>
    </row>
    <row r="38" spans="1:19" ht="63" x14ac:dyDescent="0.25">
      <c r="A38" s="132" t="s">
        <v>1640</v>
      </c>
      <c r="B38" s="132" t="s">
        <v>1641</v>
      </c>
      <c r="C38" s="132"/>
      <c r="D38" s="809"/>
      <c r="E38" s="809"/>
      <c r="F38" s="809"/>
      <c r="G38" s="809"/>
      <c r="H38" s="809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10" t="s">
        <v>1642</v>
      </c>
    </row>
    <row r="39" spans="1:19" ht="60" x14ac:dyDescent="0.25">
      <c r="A39" s="358" t="s">
        <v>1643</v>
      </c>
      <c r="B39" s="358" t="s">
        <v>1644</v>
      </c>
      <c r="C39" s="254" t="s">
        <v>1645</v>
      </c>
      <c r="D39" s="297"/>
      <c r="E39" s="297"/>
      <c r="F39" s="297"/>
      <c r="G39" s="297"/>
      <c r="H39" s="291">
        <v>2</v>
      </c>
      <c r="I39" s="291">
        <v>2</v>
      </c>
      <c r="J39" s="291">
        <v>2</v>
      </c>
      <c r="K39" s="291">
        <v>2</v>
      </c>
      <c r="L39" s="291">
        <v>2</v>
      </c>
      <c r="M39" s="291">
        <v>2</v>
      </c>
      <c r="N39" s="291">
        <v>2</v>
      </c>
      <c r="O39" s="291">
        <v>2</v>
      </c>
      <c r="P39" s="805">
        <v>85000</v>
      </c>
      <c r="Q39" s="805"/>
      <c r="R39" s="805"/>
      <c r="S39" s="803" t="s">
        <v>1642</v>
      </c>
    </row>
    <row r="40" spans="1:19" ht="60" x14ac:dyDescent="0.25">
      <c r="A40" s="254" t="s">
        <v>1646</v>
      </c>
      <c r="B40" s="254" t="s">
        <v>1647</v>
      </c>
      <c r="C40" s="254" t="s">
        <v>1648</v>
      </c>
      <c r="D40" s="297"/>
      <c r="E40" s="297"/>
      <c r="F40" s="21"/>
      <c r="G40" s="811">
        <v>4</v>
      </c>
      <c r="H40" s="801"/>
      <c r="I40" s="801"/>
      <c r="J40" s="801"/>
      <c r="K40" s="801"/>
      <c r="L40" s="801"/>
      <c r="M40" s="297"/>
      <c r="N40" s="801"/>
      <c r="O40" s="297"/>
      <c r="P40" s="802"/>
      <c r="Q40" s="802"/>
      <c r="R40" s="802"/>
      <c r="S40" s="803" t="s">
        <v>1642</v>
      </c>
    </row>
    <row r="41" spans="1:19" ht="50.25" customHeight="1" x14ac:dyDescent="0.25">
      <c r="A41" s="358" t="s">
        <v>1649</v>
      </c>
      <c r="B41" s="358" t="s">
        <v>1650</v>
      </c>
      <c r="C41" s="254" t="s">
        <v>1651</v>
      </c>
      <c r="D41" s="291">
        <v>5</v>
      </c>
      <c r="E41" s="291">
        <v>10</v>
      </c>
      <c r="F41" s="291">
        <v>10</v>
      </c>
      <c r="G41" s="291">
        <v>10</v>
      </c>
      <c r="H41" s="291">
        <v>10</v>
      </c>
      <c r="I41" s="291">
        <v>10</v>
      </c>
      <c r="J41" s="291">
        <v>10</v>
      </c>
      <c r="K41" s="291">
        <v>10</v>
      </c>
      <c r="L41" s="291">
        <v>10</v>
      </c>
      <c r="M41" s="291">
        <v>10</v>
      </c>
      <c r="N41" s="291">
        <v>10</v>
      </c>
      <c r="O41" s="291">
        <v>10</v>
      </c>
      <c r="P41" s="805">
        <v>960000</v>
      </c>
      <c r="Q41" s="805"/>
      <c r="R41" s="805"/>
      <c r="S41" s="803" t="s">
        <v>1642</v>
      </c>
    </row>
    <row r="42" spans="1:19" ht="60" x14ac:dyDescent="0.25">
      <c r="A42" s="358" t="s">
        <v>1652</v>
      </c>
      <c r="B42" s="358" t="s">
        <v>1653</v>
      </c>
      <c r="C42" s="254" t="s">
        <v>1654</v>
      </c>
      <c r="D42" s="291">
        <v>1</v>
      </c>
      <c r="E42" s="291">
        <v>2</v>
      </c>
      <c r="F42" s="291">
        <v>3</v>
      </c>
      <c r="G42" s="291">
        <v>3</v>
      </c>
      <c r="H42" s="291">
        <v>3</v>
      </c>
      <c r="I42" s="291">
        <v>3</v>
      </c>
      <c r="J42" s="291">
        <v>3</v>
      </c>
      <c r="K42" s="291">
        <v>3</v>
      </c>
      <c r="L42" s="291">
        <v>3</v>
      </c>
      <c r="M42" s="291">
        <v>3</v>
      </c>
      <c r="N42" s="291">
        <v>3</v>
      </c>
      <c r="O42" s="291">
        <v>3</v>
      </c>
      <c r="P42" s="812">
        <v>360680</v>
      </c>
      <c r="Q42" s="812"/>
      <c r="R42" s="812"/>
      <c r="S42" s="803" t="s">
        <v>1642</v>
      </c>
    </row>
    <row r="43" spans="1:19" ht="63" x14ac:dyDescent="0.25">
      <c r="A43" s="358" t="s">
        <v>1655</v>
      </c>
      <c r="B43" s="358" t="s">
        <v>1656</v>
      </c>
      <c r="C43" s="254" t="s">
        <v>1657</v>
      </c>
      <c r="D43" s="297"/>
      <c r="E43" s="297"/>
      <c r="F43" s="801"/>
      <c r="G43" s="813">
        <v>100000</v>
      </c>
      <c r="H43" s="801"/>
      <c r="I43" s="801"/>
      <c r="J43" s="801"/>
      <c r="K43" s="801"/>
      <c r="L43" s="801"/>
      <c r="M43" s="297"/>
      <c r="N43" s="801"/>
      <c r="O43" s="297"/>
      <c r="P43" s="802"/>
      <c r="Q43" s="802"/>
      <c r="R43" s="802"/>
      <c r="S43" s="803" t="s">
        <v>1642</v>
      </c>
    </row>
    <row r="44" spans="1:19" ht="35.25" customHeight="1" x14ac:dyDescent="0.25">
      <c r="A44" s="358" t="s">
        <v>1658</v>
      </c>
      <c r="B44" s="358" t="s">
        <v>1659</v>
      </c>
      <c r="C44" s="254" t="s">
        <v>1660</v>
      </c>
      <c r="D44" s="297"/>
      <c r="E44" s="297"/>
      <c r="F44" s="801"/>
      <c r="G44" s="801"/>
      <c r="H44" s="801"/>
      <c r="I44" s="804">
        <v>1</v>
      </c>
      <c r="J44" s="801"/>
      <c r="K44" s="801"/>
      <c r="L44" s="801"/>
      <c r="M44" s="297"/>
      <c r="N44" s="804">
        <v>1</v>
      </c>
      <c r="O44" s="297"/>
      <c r="P44" s="805">
        <v>300180</v>
      </c>
      <c r="Q44" s="805"/>
      <c r="R44" s="805"/>
      <c r="S44" s="803" t="s">
        <v>1642</v>
      </c>
    </row>
    <row r="45" spans="1:19" ht="39" customHeight="1" x14ac:dyDescent="0.25">
      <c r="A45" s="800" t="s">
        <v>1661</v>
      </c>
      <c r="B45" s="254" t="s">
        <v>1662</v>
      </c>
      <c r="C45" s="254" t="s">
        <v>1663</v>
      </c>
      <c r="D45" s="297"/>
      <c r="E45" s="297"/>
      <c r="F45" s="801"/>
      <c r="G45" s="801"/>
      <c r="H45" s="804">
        <v>2</v>
      </c>
      <c r="I45" s="804">
        <v>6</v>
      </c>
      <c r="J45" s="801"/>
      <c r="K45" s="804">
        <v>5</v>
      </c>
      <c r="L45" s="804">
        <v>8</v>
      </c>
      <c r="M45" s="291">
        <v>10</v>
      </c>
      <c r="N45" s="804">
        <v>11</v>
      </c>
      <c r="O45" s="291">
        <v>3</v>
      </c>
      <c r="P45" s="805">
        <v>50000</v>
      </c>
      <c r="Q45" s="805"/>
      <c r="R45" s="805"/>
      <c r="S45" s="803" t="s">
        <v>1664</v>
      </c>
    </row>
    <row r="46" spans="1:19" ht="57" customHeight="1" x14ac:dyDescent="0.25">
      <c r="A46" s="800" t="s">
        <v>1665</v>
      </c>
      <c r="B46" s="254" t="s">
        <v>1666</v>
      </c>
      <c r="C46" s="254" t="s">
        <v>1667</v>
      </c>
      <c r="D46" s="297"/>
      <c r="E46" s="297"/>
      <c r="F46" s="801"/>
      <c r="G46" s="301"/>
      <c r="H46" s="301"/>
      <c r="I46" s="804">
        <v>1</v>
      </c>
      <c r="J46" s="801"/>
      <c r="K46" s="801"/>
      <c r="L46" s="801"/>
      <c r="M46" s="297"/>
      <c r="N46" s="801"/>
      <c r="O46" s="297"/>
      <c r="P46" s="805">
        <v>210000</v>
      </c>
      <c r="Q46" s="805"/>
      <c r="R46" s="805"/>
      <c r="S46" s="803" t="s">
        <v>1668</v>
      </c>
    </row>
    <row r="47" spans="1:19" ht="123" customHeight="1" x14ac:dyDescent="0.25">
      <c r="A47" s="433" t="s">
        <v>1669</v>
      </c>
      <c r="B47" s="433" t="s">
        <v>1670</v>
      </c>
      <c r="C47" s="433" t="s">
        <v>1671</v>
      </c>
      <c r="D47" s="311"/>
      <c r="E47" s="311"/>
      <c r="F47" s="814"/>
      <c r="G47" s="814"/>
      <c r="H47" s="814"/>
      <c r="I47" s="814"/>
      <c r="J47" s="814"/>
      <c r="K47" s="814"/>
      <c r="L47" s="814"/>
      <c r="M47" s="311"/>
      <c r="N47" s="814"/>
      <c r="O47" s="311"/>
      <c r="P47" s="815"/>
      <c r="Q47" s="815"/>
      <c r="R47" s="815"/>
      <c r="S47" s="810"/>
    </row>
    <row r="48" spans="1:19" ht="63" x14ac:dyDescent="0.25">
      <c r="A48" s="445" t="s">
        <v>1672</v>
      </c>
      <c r="B48" s="637" t="s">
        <v>1673</v>
      </c>
      <c r="C48" s="816" t="s">
        <v>1674</v>
      </c>
      <c r="D48" s="291">
        <v>2</v>
      </c>
      <c r="E48" s="291">
        <v>4</v>
      </c>
      <c r="F48" s="804">
        <v>4</v>
      </c>
      <c r="G48" s="804">
        <v>5</v>
      </c>
      <c r="H48" s="804">
        <v>5</v>
      </c>
      <c r="I48" s="804">
        <v>5</v>
      </c>
      <c r="J48" s="804">
        <v>5</v>
      </c>
      <c r="K48" s="804">
        <v>5</v>
      </c>
      <c r="L48" s="804">
        <v>5</v>
      </c>
      <c r="M48" s="291">
        <v>5</v>
      </c>
      <c r="N48" s="804">
        <v>4</v>
      </c>
      <c r="O48" s="291">
        <v>1</v>
      </c>
      <c r="P48" s="805">
        <v>180000</v>
      </c>
      <c r="Q48" s="805"/>
      <c r="R48" s="805"/>
      <c r="S48" s="803" t="s">
        <v>1675</v>
      </c>
    </row>
    <row r="49" spans="1:19" ht="47.25" x14ac:dyDescent="0.25">
      <c r="A49" s="637" t="s">
        <v>1676</v>
      </c>
      <c r="B49" s="637" t="s">
        <v>1677</v>
      </c>
      <c r="C49" s="816" t="s">
        <v>1678</v>
      </c>
      <c r="D49" s="297"/>
      <c r="E49" s="297"/>
      <c r="F49" s="813">
        <v>1000</v>
      </c>
      <c r="G49" s="801"/>
      <c r="H49" s="801"/>
      <c r="I49" s="801"/>
      <c r="J49" s="801"/>
      <c r="K49" s="801"/>
      <c r="L49" s="801"/>
      <c r="M49" s="297"/>
      <c r="N49" s="801"/>
      <c r="O49" s="297"/>
      <c r="P49" s="802"/>
      <c r="Q49" s="802"/>
      <c r="R49" s="802"/>
      <c r="S49" s="803" t="s">
        <v>1679</v>
      </c>
    </row>
    <row r="50" spans="1:19" ht="69" customHeight="1" x14ac:dyDescent="0.25">
      <c r="A50" s="732" t="s">
        <v>1680</v>
      </c>
      <c r="B50" s="637" t="s">
        <v>1681</v>
      </c>
      <c r="C50" s="816" t="s">
        <v>1682</v>
      </c>
      <c r="D50" s="297"/>
      <c r="E50" s="297"/>
      <c r="F50" s="804">
        <v>1</v>
      </c>
      <c r="G50" s="801"/>
      <c r="H50" s="804">
        <v>6</v>
      </c>
      <c r="I50" s="801"/>
      <c r="J50" s="801"/>
      <c r="K50" s="804">
        <v>1</v>
      </c>
      <c r="L50" s="801"/>
      <c r="M50" s="297"/>
      <c r="N50" s="804">
        <v>6</v>
      </c>
      <c r="O50" s="297"/>
      <c r="P50" s="812">
        <v>55000</v>
      </c>
      <c r="Q50" s="812"/>
      <c r="R50" s="812"/>
      <c r="S50" s="803" t="s">
        <v>1675</v>
      </c>
    </row>
    <row r="51" spans="1:19" ht="36.75" customHeight="1" x14ac:dyDescent="0.25">
      <c r="A51" s="637" t="s">
        <v>1683</v>
      </c>
      <c r="B51" s="637" t="s">
        <v>1684</v>
      </c>
      <c r="C51" s="816" t="s">
        <v>1685</v>
      </c>
      <c r="D51" s="297"/>
      <c r="E51" s="297"/>
      <c r="F51" s="804">
        <v>200</v>
      </c>
      <c r="G51" s="801"/>
      <c r="H51" s="801"/>
      <c r="I51" s="801"/>
      <c r="J51" s="801"/>
      <c r="K51" s="801"/>
      <c r="L51" s="801"/>
      <c r="M51" s="297"/>
      <c r="N51" s="801"/>
      <c r="O51" s="297"/>
      <c r="P51" s="802"/>
      <c r="Q51" s="802"/>
      <c r="R51" s="802"/>
      <c r="S51" s="803" t="s">
        <v>1679</v>
      </c>
    </row>
    <row r="52" spans="1:19" ht="46.5" customHeight="1" x14ac:dyDescent="0.25">
      <c r="A52" s="132" t="s">
        <v>1686</v>
      </c>
      <c r="B52" s="132" t="s">
        <v>1687</v>
      </c>
      <c r="C52" s="433" t="s">
        <v>1688</v>
      </c>
      <c r="D52" s="311"/>
      <c r="E52" s="311"/>
      <c r="F52" s="814"/>
      <c r="G52" s="814"/>
      <c r="H52" s="814"/>
      <c r="I52" s="814"/>
      <c r="J52" s="814"/>
      <c r="K52" s="814"/>
      <c r="L52" s="814"/>
      <c r="M52" s="311"/>
      <c r="N52" s="814"/>
      <c r="O52" s="311"/>
      <c r="P52" s="815"/>
      <c r="Q52" s="815"/>
      <c r="R52" s="815"/>
      <c r="S52" s="810" t="s">
        <v>1689</v>
      </c>
    </row>
    <row r="53" spans="1:19" ht="42.75" customHeight="1" x14ac:dyDescent="0.25">
      <c r="A53" s="800" t="s">
        <v>1690</v>
      </c>
      <c r="B53" s="358" t="s">
        <v>1691</v>
      </c>
      <c r="C53" s="358" t="s">
        <v>1692</v>
      </c>
      <c r="D53" s="804"/>
      <c r="E53" s="291"/>
      <c r="F53" s="804"/>
      <c r="G53" s="804"/>
      <c r="H53" s="804">
        <v>7</v>
      </c>
      <c r="I53" s="801"/>
      <c r="J53" s="801"/>
      <c r="K53" s="801"/>
      <c r="L53" s="21"/>
      <c r="M53" s="297"/>
      <c r="N53" s="801"/>
      <c r="O53" s="297"/>
      <c r="P53" s="802"/>
      <c r="Q53" s="802"/>
      <c r="R53" s="802"/>
      <c r="S53" s="803" t="s">
        <v>1689</v>
      </c>
    </row>
    <row r="54" spans="1:19" s="209" customFormat="1" ht="60" customHeight="1" x14ac:dyDescent="0.25">
      <c r="A54" s="358" t="s">
        <v>1693</v>
      </c>
      <c r="B54" s="358" t="s">
        <v>1694</v>
      </c>
      <c r="C54" s="358" t="s">
        <v>1695</v>
      </c>
      <c r="D54" s="297"/>
      <c r="E54" s="291">
        <v>1</v>
      </c>
      <c r="F54" s="804">
        <v>1</v>
      </c>
      <c r="G54" s="804">
        <v>1</v>
      </c>
      <c r="H54" s="804">
        <v>1</v>
      </c>
      <c r="I54" s="804">
        <v>1</v>
      </c>
      <c r="J54" s="804">
        <v>1</v>
      </c>
      <c r="K54" s="804">
        <v>1</v>
      </c>
      <c r="L54" s="804">
        <v>1</v>
      </c>
      <c r="M54" s="291">
        <v>1</v>
      </c>
      <c r="N54" s="804">
        <v>1</v>
      </c>
      <c r="O54" s="297"/>
      <c r="P54" s="805">
        <v>250000</v>
      </c>
      <c r="Q54" s="805"/>
      <c r="R54" s="805"/>
      <c r="S54" s="803" t="s">
        <v>1696</v>
      </c>
    </row>
    <row r="55" spans="1:19" s="49" customFormat="1" ht="32.25" customHeight="1" x14ac:dyDescent="0.25">
      <c r="A55" s="732" t="s">
        <v>1697</v>
      </c>
      <c r="B55" s="445" t="s">
        <v>1698</v>
      </c>
      <c r="C55" s="445" t="s">
        <v>1699</v>
      </c>
      <c r="D55" s="305"/>
      <c r="E55" s="305"/>
      <c r="F55" s="817"/>
      <c r="G55" s="817"/>
      <c r="H55" s="817"/>
      <c r="I55" s="817"/>
      <c r="J55" s="817"/>
      <c r="K55" s="817"/>
      <c r="L55" s="817"/>
      <c r="M55" s="305"/>
      <c r="N55" s="817"/>
      <c r="O55" s="305"/>
      <c r="P55" s="818"/>
      <c r="Q55" s="818"/>
      <c r="R55" s="818"/>
      <c r="S55" s="819" t="s">
        <v>1689</v>
      </c>
    </row>
    <row r="56" spans="1:19" ht="31.5" x14ac:dyDescent="0.25">
      <c r="A56" s="696" t="s">
        <v>1700</v>
      </c>
      <c r="B56" s="637" t="s">
        <v>1698</v>
      </c>
      <c r="C56" s="637" t="s">
        <v>1701</v>
      </c>
      <c r="D56" s="305"/>
      <c r="E56" s="305"/>
      <c r="F56" s="817"/>
      <c r="G56" s="817"/>
      <c r="H56" s="817"/>
      <c r="I56" s="817"/>
      <c r="J56" s="817"/>
      <c r="K56" s="817"/>
      <c r="L56" s="817"/>
      <c r="M56" s="305"/>
      <c r="N56" s="817"/>
      <c r="O56" s="305"/>
      <c r="P56" s="818"/>
      <c r="Q56" s="818"/>
      <c r="R56" s="818"/>
      <c r="S56" s="819"/>
    </row>
    <row r="57" spans="1:19" s="105" customFormat="1" ht="72.75" customHeight="1" x14ac:dyDescent="0.25">
      <c r="A57" s="254" t="s">
        <v>1702</v>
      </c>
      <c r="B57" s="254" t="s">
        <v>1703</v>
      </c>
      <c r="C57" s="254" t="s">
        <v>1704</v>
      </c>
      <c r="D57" s="297"/>
      <c r="E57" s="297"/>
      <c r="F57" s="801"/>
      <c r="G57" s="804">
        <v>1</v>
      </c>
      <c r="H57" s="801"/>
      <c r="I57" s="801"/>
      <c r="J57" s="801"/>
      <c r="K57" s="804">
        <v>1</v>
      </c>
      <c r="L57" s="801"/>
      <c r="M57" s="297"/>
      <c r="N57" s="801"/>
      <c r="O57" s="291">
        <v>1</v>
      </c>
      <c r="P57" s="802"/>
      <c r="Q57" s="802"/>
      <c r="R57" s="802"/>
      <c r="S57" s="803" t="s">
        <v>1689</v>
      </c>
    </row>
    <row r="58" spans="1:19" ht="47.25" x14ac:dyDescent="0.25">
      <c r="A58" s="132" t="s">
        <v>1705</v>
      </c>
      <c r="B58" s="132" t="s">
        <v>1706</v>
      </c>
      <c r="C58" s="132" t="s">
        <v>1707</v>
      </c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820"/>
      <c r="Q58" s="820"/>
      <c r="R58" s="820"/>
      <c r="S58" s="810"/>
    </row>
    <row r="59" spans="1:19" s="24" customFormat="1" ht="63" x14ac:dyDescent="0.25">
      <c r="A59" s="800" t="s">
        <v>1708</v>
      </c>
      <c r="B59" s="358" t="s">
        <v>1709</v>
      </c>
      <c r="C59" s="358" t="s">
        <v>1710</v>
      </c>
      <c r="D59" s="297"/>
      <c r="E59" s="297"/>
      <c r="F59" s="801"/>
      <c r="G59" s="804">
        <v>1</v>
      </c>
      <c r="H59" s="801"/>
      <c r="I59" s="801"/>
      <c r="J59" s="801"/>
      <c r="K59" s="801"/>
      <c r="L59" s="801"/>
      <c r="M59" s="297"/>
      <c r="N59" s="801"/>
      <c r="O59" s="297"/>
      <c r="P59" s="802"/>
      <c r="Q59" s="802"/>
      <c r="R59" s="802"/>
      <c r="S59" s="803" t="s">
        <v>1711</v>
      </c>
    </row>
    <row r="60" spans="1:19" ht="47.25" x14ac:dyDescent="0.25">
      <c r="A60" s="254" t="s">
        <v>1712</v>
      </c>
      <c r="B60" s="254" t="s">
        <v>1457</v>
      </c>
      <c r="C60" s="254" t="s">
        <v>1713</v>
      </c>
      <c r="D60" s="297"/>
      <c r="E60" s="297"/>
      <c r="F60" s="804">
        <v>1</v>
      </c>
      <c r="G60" s="801"/>
      <c r="H60" s="801"/>
      <c r="I60" s="804">
        <v>1</v>
      </c>
      <c r="J60" s="801"/>
      <c r="K60" s="801"/>
      <c r="L60" s="804">
        <v>1</v>
      </c>
      <c r="M60" s="297"/>
      <c r="N60" s="801"/>
      <c r="O60" s="291">
        <v>1</v>
      </c>
      <c r="P60" s="802">
        <v>25000</v>
      </c>
      <c r="Q60" s="802"/>
      <c r="R60" s="802"/>
      <c r="S60" s="803" t="s">
        <v>1711</v>
      </c>
    </row>
    <row r="61" spans="1:19" s="821" customFormat="1" ht="52.5" customHeight="1" x14ac:dyDescent="0.25">
      <c r="A61" s="254" t="s">
        <v>1714</v>
      </c>
      <c r="B61" s="254" t="s">
        <v>1715</v>
      </c>
      <c r="C61" s="254" t="s">
        <v>1716</v>
      </c>
      <c r="D61" s="297"/>
      <c r="E61" s="297"/>
      <c r="F61" s="801"/>
      <c r="G61" s="801"/>
      <c r="H61" s="801"/>
      <c r="I61" s="801"/>
      <c r="J61" s="801"/>
      <c r="K61" s="804">
        <v>1</v>
      </c>
      <c r="L61" s="801"/>
      <c r="M61" s="297"/>
      <c r="N61" s="801"/>
      <c r="O61" s="297"/>
      <c r="P61" s="802"/>
      <c r="Q61" s="802"/>
      <c r="R61" s="802"/>
      <c r="S61" s="803" t="s">
        <v>1711</v>
      </c>
    </row>
    <row r="62" spans="1:19" s="24" customFormat="1" ht="47.25" x14ac:dyDescent="0.25">
      <c r="A62" s="110" t="s">
        <v>1717</v>
      </c>
      <c r="B62" s="254" t="s">
        <v>1718</v>
      </c>
      <c r="C62" s="254" t="s">
        <v>1719</v>
      </c>
      <c r="D62" s="822"/>
      <c r="E62" s="822"/>
      <c r="F62" s="823"/>
      <c r="G62" s="823"/>
      <c r="H62" s="823"/>
      <c r="I62" s="823"/>
      <c r="J62" s="823"/>
      <c r="K62" s="823"/>
      <c r="L62" s="804">
        <v>15</v>
      </c>
      <c r="M62" s="822"/>
      <c r="N62" s="823"/>
      <c r="O62" s="822"/>
      <c r="P62" s="824"/>
      <c r="Q62" s="824"/>
      <c r="R62" s="824"/>
      <c r="S62" s="825" t="s">
        <v>1711</v>
      </c>
    </row>
    <row r="63" spans="1:19" s="24" customFormat="1" ht="36" x14ac:dyDescent="0.25">
      <c r="A63" s="254" t="s">
        <v>1720</v>
      </c>
      <c r="B63" s="254" t="s">
        <v>1721</v>
      </c>
      <c r="C63" s="254" t="s">
        <v>1722</v>
      </c>
      <c r="D63" s="297"/>
      <c r="E63" s="297"/>
      <c r="F63" s="801"/>
      <c r="G63" s="801"/>
      <c r="H63" s="801"/>
      <c r="I63" s="804">
        <v>1</v>
      </c>
      <c r="J63" s="801"/>
      <c r="K63" s="801"/>
      <c r="L63" s="801"/>
      <c r="M63" s="297"/>
      <c r="N63" s="801"/>
      <c r="O63" s="297"/>
      <c r="P63" s="802"/>
      <c r="Q63" s="802"/>
      <c r="R63" s="802"/>
      <c r="S63" s="803" t="s">
        <v>1711</v>
      </c>
    </row>
    <row r="64" spans="1:19" ht="47.25" x14ac:dyDescent="0.25">
      <c r="A64" s="254" t="s">
        <v>1723</v>
      </c>
      <c r="B64" s="254" t="s">
        <v>1724</v>
      </c>
      <c r="C64" s="254" t="s">
        <v>1725</v>
      </c>
      <c r="D64" s="297"/>
      <c r="E64" s="297"/>
      <c r="F64" s="801"/>
      <c r="G64" s="801"/>
      <c r="H64" s="804">
        <v>1</v>
      </c>
      <c r="I64" s="801"/>
      <c r="J64" s="801"/>
      <c r="K64" s="801"/>
      <c r="L64" s="801"/>
      <c r="M64" s="297"/>
      <c r="N64" s="801"/>
      <c r="O64" s="297"/>
      <c r="P64" s="802"/>
      <c r="Q64" s="802"/>
      <c r="R64" s="802"/>
      <c r="S64" s="803" t="s">
        <v>1726</v>
      </c>
    </row>
    <row r="65" spans="1:19" ht="63" x14ac:dyDescent="0.25">
      <c r="A65" s="132" t="s">
        <v>1727</v>
      </c>
      <c r="B65" s="433" t="s">
        <v>1728</v>
      </c>
      <c r="C65" s="433" t="s">
        <v>1729</v>
      </c>
      <c r="D65" s="311"/>
      <c r="E65" s="311"/>
      <c r="F65" s="814"/>
      <c r="G65" s="814"/>
      <c r="H65" s="814"/>
      <c r="I65" s="814"/>
      <c r="J65" s="814"/>
      <c r="K65" s="814"/>
      <c r="L65" s="814"/>
      <c r="M65" s="311"/>
      <c r="N65" s="814"/>
      <c r="O65" s="311"/>
      <c r="P65" s="815"/>
      <c r="Q65" s="815"/>
      <c r="R65" s="815"/>
      <c r="S65" s="810" t="s">
        <v>1689</v>
      </c>
    </row>
    <row r="66" spans="1:19" ht="46.5" customHeight="1" x14ac:dyDescent="0.25">
      <c r="A66" s="254" t="s">
        <v>1730</v>
      </c>
      <c r="B66" s="254" t="s">
        <v>1731</v>
      </c>
      <c r="C66" s="254" t="s">
        <v>1732</v>
      </c>
      <c r="D66" s="297"/>
      <c r="E66" s="297"/>
      <c r="F66" s="804">
        <v>1</v>
      </c>
      <c r="G66" s="801"/>
      <c r="H66" s="801"/>
      <c r="I66" s="801"/>
      <c r="J66" s="801"/>
      <c r="K66" s="801"/>
      <c r="L66" s="801"/>
      <c r="M66" s="297"/>
      <c r="N66" s="801"/>
      <c r="O66" s="297"/>
      <c r="P66" s="805">
        <v>30000</v>
      </c>
      <c r="Q66" s="805"/>
      <c r="R66" s="805"/>
      <c r="S66" s="803" t="s">
        <v>1733</v>
      </c>
    </row>
    <row r="67" spans="1:19" ht="39" customHeight="1" x14ac:dyDescent="0.25">
      <c r="A67" s="254" t="s">
        <v>1734</v>
      </c>
      <c r="B67" s="254" t="s">
        <v>1735</v>
      </c>
      <c r="C67" s="254" t="s">
        <v>1736</v>
      </c>
      <c r="D67" s="297"/>
      <c r="E67" s="291">
        <v>1</v>
      </c>
      <c r="F67" s="801"/>
      <c r="G67" s="801"/>
      <c r="H67" s="801"/>
      <c r="I67" s="801"/>
      <c r="J67" s="801"/>
      <c r="K67" s="804">
        <v>1</v>
      </c>
      <c r="L67" s="801"/>
      <c r="M67" s="297"/>
      <c r="N67" s="801"/>
      <c r="O67" s="297"/>
      <c r="P67" s="802"/>
      <c r="Q67" s="802"/>
      <c r="R67" s="802"/>
      <c r="S67" s="803" t="s">
        <v>1726</v>
      </c>
    </row>
    <row r="68" spans="1:19" ht="31.5" x14ac:dyDescent="0.25">
      <c r="A68" s="110" t="s">
        <v>1737</v>
      </c>
      <c r="B68" s="254" t="s">
        <v>1738</v>
      </c>
      <c r="C68" s="254" t="s">
        <v>1739</v>
      </c>
      <c r="D68" s="297"/>
      <c r="E68" s="297"/>
      <c r="F68" s="801"/>
      <c r="G68" s="804">
        <v>1</v>
      </c>
      <c r="H68" s="801"/>
      <c r="I68" s="801"/>
      <c r="J68" s="801"/>
      <c r="K68" s="801"/>
      <c r="L68" s="804">
        <v>1</v>
      </c>
      <c r="M68" s="297"/>
      <c r="N68" s="801"/>
      <c r="O68" s="297"/>
      <c r="P68" s="802"/>
      <c r="Q68" s="802"/>
      <c r="R68" s="802"/>
      <c r="S68" s="803" t="s">
        <v>1726</v>
      </c>
    </row>
    <row r="69" spans="1:19" ht="36" customHeight="1" x14ac:dyDescent="0.25">
      <c r="A69" s="254" t="s">
        <v>1740</v>
      </c>
      <c r="B69" s="254" t="s">
        <v>1741</v>
      </c>
      <c r="C69" s="254" t="s">
        <v>1742</v>
      </c>
      <c r="D69" s="297"/>
      <c r="E69" s="297"/>
      <c r="F69" s="801"/>
      <c r="G69" s="801"/>
      <c r="H69" s="804">
        <v>1</v>
      </c>
      <c r="I69" s="21"/>
      <c r="J69" s="804">
        <v>1</v>
      </c>
      <c r="K69" s="801"/>
      <c r="L69" s="801"/>
      <c r="M69" s="297"/>
      <c r="N69" s="801"/>
      <c r="O69" s="297"/>
      <c r="P69" s="805">
        <v>20000</v>
      </c>
      <c r="Q69" s="805"/>
      <c r="R69" s="805"/>
      <c r="S69" s="803" t="s">
        <v>1689</v>
      </c>
    </row>
    <row r="70" spans="1:19" ht="179.25" customHeight="1" x14ac:dyDescent="0.25">
      <c r="A70" s="132" t="s">
        <v>1743</v>
      </c>
      <c r="B70" s="433" t="s">
        <v>1744</v>
      </c>
      <c r="C70" s="433" t="s">
        <v>1745</v>
      </c>
      <c r="D70" s="311"/>
      <c r="E70" s="311"/>
      <c r="F70" s="814"/>
      <c r="G70" s="814"/>
      <c r="H70" s="814"/>
      <c r="I70" s="814"/>
      <c r="J70" s="814"/>
      <c r="K70" s="814"/>
      <c r="L70" s="814"/>
      <c r="M70" s="311"/>
      <c r="N70" s="814"/>
      <c r="O70" s="311"/>
      <c r="P70" s="815"/>
      <c r="Q70" s="815"/>
      <c r="R70" s="815"/>
      <c r="S70" s="810"/>
    </row>
    <row r="71" spans="1:19" ht="47.25" x14ac:dyDescent="0.25">
      <c r="A71" s="800" t="s">
        <v>1746</v>
      </c>
      <c r="B71" s="254" t="s">
        <v>1747</v>
      </c>
      <c r="C71" s="254" t="s">
        <v>1748</v>
      </c>
      <c r="D71" s="297"/>
      <c r="E71" s="297"/>
      <c r="F71" s="801"/>
      <c r="G71" s="801"/>
      <c r="H71" s="801"/>
      <c r="I71" s="801"/>
      <c r="J71" s="801"/>
      <c r="K71" s="801"/>
      <c r="L71" s="804">
        <v>2</v>
      </c>
      <c r="M71" s="297"/>
      <c r="N71" s="801"/>
      <c r="O71" s="297"/>
      <c r="P71" s="802"/>
      <c r="Q71" s="802"/>
      <c r="R71" s="802"/>
      <c r="S71" s="803" t="s">
        <v>1689</v>
      </c>
    </row>
    <row r="72" spans="1:19" ht="47.25" x14ac:dyDescent="0.25">
      <c r="A72" s="254" t="s">
        <v>1749</v>
      </c>
      <c r="B72" s="212" t="s">
        <v>1750</v>
      </c>
      <c r="C72" s="254" t="s">
        <v>1751</v>
      </c>
      <c r="D72" s="297"/>
      <c r="E72" s="297"/>
      <c r="F72" s="801"/>
      <c r="G72" s="801"/>
      <c r="H72" s="804">
        <v>2</v>
      </c>
      <c r="I72" s="801"/>
      <c r="J72" s="801"/>
      <c r="K72" s="801"/>
      <c r="L72" s="801"/>
      <c r="M72" s="297"/>
      <c r="N72" s="801"/>
      <c r="O72" s="297"/>
      <c r="P72" s="805">
        <v>350000</v>
      </c>
      <c r="Q72" s="805"/>
      <c r="R72" s="805"/>
      <c r="S72" s="803" t="s">
        <v>1689</v>
      </c>
    </row>
    <row r="73" spans="1:19" ht="49.5" customHeight="1" x14ac:dyDescent="0.25">
      <c r="A73" s="254" t="s">
        <v>1752</v>
      </c>
      <c r="B73" s="254" t="s">
        <v>1753</v>
      </c>
      <c r="C73" s="254" t="s">
        <v>1754</v>
      </c>
      <c r="D73" s="297"/>
      <c r="E73" s="297"/>
      <c r="F73" s="801"/>
      <c r="G73" s="801"/>
      <c r="H73" s="801"/>
      <c r="I73" s="801"/>
      <c r="J73" s="801"/>
      <c r="K73" s="801"/>
      <c r="L73" s="801"/>
      <c r="M73" s="297"/>
      <c r="N73" s="801"/>
      <c r="O73" s="291">
        <v>4</v>
      </c>
      <c r="P73" s="802"/>
      <c r="Q73" s="802"/>
      <c r="R73" s="802"/>
      <c r="S73" s="803" t="s">
        <v>1689</v>
      </c>
    </row>
    <row r="74" spans="1:19" ht="31.5" x14ac:dyDescent="0.25">
      <c r="A74" s="254" t="s">
        <v>1755</v>
      </c>
      <c r="B74" s="254" t="s">
        <v>1756</v>
      </c>
      <c r="C74" s="254" t="s">
        <v>1757</v>
      </c>
      <c r="D74" s="297"/>
      <c r="E74" s="297"/>
      <c r="F74" s="804">
        <v>1</v>
      </c>
      <c r="G74" s="801"/>
      <c r="H74" s="801"/>
      <c r="I74" s="801"/>
      <c r="J74" s="801"/>
      <c r="K74" s="801"/>
      <c r="L74" s="804">
        <v>1</v>
      </c>
      <c r="M74" s="297"/>
      <c r="N74" s="801"/>
      <c r="O74" s="297"/>
      <c r="P74" s="802"/>
      <c r="Q74" s="802"/>
      <c r="R74" s="802"/>
      <c r="S74" s="803" t="s">
        <v>1689</v>
      </c>
    </row>
    <row r="75" spans="1:19" ht="67.5" customHeight="1" x14ac:dyDescent="0.25">
      <c r="A75" s="254" t="s">
        <v>1758</v>
      </c>
      <c r="B75" s="254" t="s">
        <v>1753</v>
      </c>
      <c r="C75" s="254" t="s">
        <v>1759</v>
      </c>
      <c r="D75" s="297"/>
      <c r="E75" s="297"/>
      <c r="F75" s="801"/>
      <c r="G75" s="804">
        <v>1</v>
      </c>
      <c r="H75" s="801"/>
      <c r="I75" s="801"/>
      <c r="J75" s="801"/>
      <c r="K75" s="801"/>
      <c r="L75" s="804">
        <v>1</v>
      </c>
      <c r="M75" s="297"/>
      <c r="N75" s="801"/>
      <c r="O75" s="297"/>
      <c r="P75" s="802"/>
      <c r="Q75" s="802"/>
      <c r="R75" s="802"/>
      <c r="S75" s="803" t="s">
        <v>1689</v>
      </c>
    </row>
    <row r="76" spans="1:19" ht="47.25" x14ac:dyDescent="0.25">
      <c r="A76" s="445" t="s">
        <v>1760</v>
      </c>
      <c r="B76" s="254" t="s">
        <v>1761</v>
      </c>
      <c r="C76" s="254" t="s">
        <v>1762</v>
      </c>
      <c r="D76" s="297"/>
      <c r="E76" s="297"/>
      <c r="F76" s="801"/>
      <c r="G76" s="801"/>
      <c r="H76" s="801"/>
      <c r="I76" s="801"/>
      <c r="J76" s="801"/>
      <c r="K76" s="801"/>
      <c r="L76" s="801"/>
      <c r="M76" s="291">
        <v>1</v>
      </c>
      <c r="N76" s="801"/>
      <c r="O76" s="297"/>
      <c r="P76" s="802"/>
      <c r="Q76" s="802"/>
      <c r="R76" s="802"/>
      <c r="S76" s="803" t="s">
        <v>1689</v>
      </c>
    </row>
    <row r="77" spans="1:19" ht="31.5" x14ac:dyDescent="0.25">
      <c r="A77" s="254" t="s">
        <v>1763</v>
      </c>
      <c r="B77" s="254" t="s">
        <v>1764</v>
      </c>
      <c r="C77" s="254" t="s">
        <v>1765</v>
      </c>
      <c r="D77" s="297"/>
      <c r="E77" s="297"/>
      <c r="F77" s="804">
        <v>1</v>
      </c>
      <c r="G77" s="801"/>
      <c r="H77" s="801"/>
      <c r="I77" s="804">
        <v>1</v>
      </c>
      <c r="J77" s="801"/>
      <c r="K77" s="801"/>
      <c r="L77" s="804">
        <v>1</v>
      </c>
      <c r="M77" s="297"/>
      <c r="N77" s="801"/>
      <c r="O77" s="291">
        <v>1</v>
      </c>
      <c r="P77" s="802"/>
      <c r="Q77" s="802"/>
      <c r="R77" s="802"/>
      <c r="S77" s="803" t="s">
        <v>1689</v>
      </c>
    </row>
    <row r="78" spans="1:19" ht="39.75" customHeight="1" x14ac:dyDescent="0.25">
      <c r="A78" s="358" t="s">
        <v>1766</v>
      </c>
      <c r="B78" s="254" t="s">
        <v>1767</v>
      </c>
      <c r="C78" s="254" t="s">
        <v>1768</v>
      </c>
      <c r="D78" s="291"/>
      <c r="E78" s="291"/>
      <c r="F78" s="804"/>
      <c r="G78" s="804"/>
      <c r="H78" s="804"/>
      <c r="I78" s="804"/>
      <c r="J78" s="804"/>
      <c r="K78" s="804"/>
      <c r="L78" s="804"/>
      <c r="M78" s="291"/>
      <c r="N78" s="804"/>
      <c r="O78" s="291"/>
      <c r="P78" s="805">
        <v>400000</v>
      </c>
      <c r="Q78" s="805"/>
      <c r="R78" s="805"/>
      <c r="S78" s="803" t="s">
        <v>1689</v>
      </c>
    </row>
    <row r="79" spans="1:19" ht="65.25" customHeight="1" x14ac:dyDescent="0.25">
      <c r="A79" s="433" t="s">
        <v>1769</v>
      </c>
      <c r="B79" s="433" t="s">
        <v>647</v>
      </c>
      <c r="C79" s="433" t="s">
        <v>1770</v>
      </c>
      <c r="D79" s="311"/>
      <c r="E79" s="311"/>
      <c r="F79" s="814"/>
      <c r="G79" s="814"/>
      <c r="H79" s="814"/>
      <c r="I79" s="814"/>
      <c r="J79" s="814"/>
      <c r="K79" s="814"/>
      <c r="L79" s="814"/>
      <c r="M79" s="311"/>
      <c r="N79" s="814"/>
      <c r="O79" s="311"/>
      <c r="P79" s="826">
        <v>590000</v>
      </c>
      <c r="Q79" s="826"/>
      <c r="R79" s="826"/>
      <c r="S79" s="810"/>
    </row>
    <row r="80" spans="1:19" ht="63" x14ac:dyDescent="0.25">
      <c r="A80" s="254" t="s">
        <v>1771</v>
      </c>
      <c r="B80" s="254" t="s">
        <v>1772</v>
      </c>
      <c r="C80" s="827" t="s">
        <v>1773</v>
      </c>
      <c r="D80" s="297"/>
      <c r="E80" s="291">
        <v>50</v>
      </c>
      <c r="F80" s="801"/>
      <c r="G80" s="801"/>
      <c r="H80" s="801"/>
      <c r="I80" s="801"/>
      <c r="J80" s="801"/>
      <c r="K80" s="801"/>
      <c r="L80" s="801"/>
      <c r="M80" s="297"/>
      <c r="N80" s="801"/>
      <c r="O80" s="297"/>
      <c r="P80" s="21"/>
      <c r="Q80" s="21"/>
      <c r="R80" s="21"/>
      <c r="S80" s="803" t="s">
        <v>1774</v>
      </c>
    </row>
    <row r="81" spans="1:19" ht="36" x14ac:dyDescent="0.25">
      <c r="A81" s="254" t="s">
        <v>1775</v>
      </c>
      <c r="B81" s="254" t="s">
        <v>1772</v>
      </c>
      <c r="C81" s="827" t="s">
        <v>1773</v>
      </c>
      <c r="D81" s="297"/>
      <c r="E81" s="297"/>
      <c r="F81" s="804">
        <v>50</v>
      </c>
      <c r="G81" s="801"/>
      <c r="H81" s="801"/>
      <c r="I81" s="801"/>
      <c r="J81" s="801"/>
      <c r="K81" s="801"/>
      <c r="L81" s="801"/>
      <c r="M81" s="297"/>
      <c r="N81" s="801"/>
      <c r="O81" s="297"/>
      <c r="P81" s="802"/>
      <c r="Q81" s="802"/>
      <c r="R81" s="802"/>
      <c r="S81" s="803" t="s">
        <v>1776</v>
      </c>
    </row>
    <row r="82" spans="1:19" ht="47.25" x14ac:dyDescent="0.25">
      <c r="A82" s="254" t="s">
        <v>1777</v>
      </c>
      <c r="B82" s="254" t="s">
        <v>1778</v>
      </c>
      <c r="C82" s="254" t="s">
        <v>1779</v>
      </c>
      <c r="D82" s="297"/>
      <c r="E82" s="301"/>
      <c r="F82" s="801"/>
      <c r="G82" s="291">
        <v>5</v>
      </c>
      <c r="H82" s="801"/>
      <c r="I82" s="801"/>
      <c r="J82" s="801"/>
      <c r="K82" s="801"/>
      <c r="L82" s="801"/>
      <c r="M82" s="297"/>
      <c r="N82" s="801"/>
      <c r="O82" s="297"/>
      <c r="P82" s="802"/>
      <c r="Q82" s="802"/>
      <c r="R82" s="802"/>
      <c r="S82" s="803" t="s">
        <v>1780</v>
      </c>
    </row>
    <row r="83" spans="1:19" ht="48" x14ac:dyDescent="0.25">
      <c r="A83" s="254" t="s">
        <v>1781</v>
      </c>
      <c r="B83" s="254" t="s">
        <v>1782</v>
      </c>
      <c r="C83" s="254" t="s">
        <v>1783</v>
      </c>
      <c r="D83" s="297"/>
      <c r="E83" s="301"/>
      <c r="F83" s="801"/>
      <c r="G83" s="291">
        <v>40</v>
      </c>
      <c r="H83" s="801"/>
      <c r="I83" s="801"/>
      <c r="J83" s="801"/>
      <c r="K83" s="801"/>
      <c r="L83" s="801"/>
      <c r="M83" s="297"/>
      <c r="N83" s="801"/>
      <c r="O83" s="297"/>
      <c r="P83" s="802"/>
      <c r="Q83" s="802"/>
      <c r="R83" s="802"/>
      <c r="S83" s="803" t="s">
        <v>1784</v>
      </c>
    </row>
    <row r="84" spans="1:19" ht="47.25" x14ac:dyDescent="0.25">
      <c r="A84" s="254" t="s">
        <v>1785</v>
      </c>
      <c r="B84" s="254" t="s">
        <v>1786</v>
      </c>
      <c r="C84" s="254" t="s">
        <v>1787</v>
      </c>
      <c r="D84" s="297"/>
      <c r="E84" s="297"/>
      <c r="F84" s="804">
        <v>2</v>
      </c>
      <c r="G84" s="801"/>
      <c r="H84" s="801"/>
      <c r="I84" s="801"/>
      <c r="J84" s="801"/>
      <c r="K84" s="801"/>
      <c r="L84" s="801"/>
      <c r="M84" s="297"/>
      <c r="N84" s="801"/>
      <c r="O84" s="297"/>
      <c r="P84" s="802"/>
      <c r="Q84" s="802"/>
      <c r="R84" s="802"/>
      <c r="S84" s="803" t="s">
        <v>1582</v>
      </c>
    </row>
    <row r="85" spans="1:19" ht="47.25" x14ac:dyDescent="0.25">
      <c r="A85" s="254" t="s">
        <v>1788</v>
      </c>
      <c r="B85" s="254" t="s">
        <v>647</v>
      </c>
      <c r="C85" s="827" t="s">
        <v>1789</v>
      </c>
      <c r="D85" s="297"/>
      <c r="E85" s="291">
        <v>40</v>
      </c>
      <c r="F85" s="804">
        <v>40</v>
      </c>
      <c r="G85" s="801"/>
      <c r="H85" s="801"/>
      <c r="I85" s="801"/>
      <c r="J85" s="801"/>
      <c r="K85" s="801"/>
      <c r="L85" s="801"/>
      <c r="M85" s="297"/>
      <c r="N85" s="801"/>
      <c r="O85" s="297"/>
      <c r="P85" s="802"/>
      <c r="Q85" s="802"/>
      <c r="R85" s="802"/>
      <c r="S85" s="803" t="s">
        <v>1582</v>
      </c>
    </row>
    <row r="86" spans="1:19" ht="57.75" customHeight="1" x14ac:dyDescent="0.25">
      <c r="A86" s="254" t="s">
        <v>1790</v>
      </c>
      <c r="B86" s="254" t="s">
        <v>1791</v>
      </c>
      <c r="C86" s="254" t="s">
        <v>1792</v>
      </c>
      <c r="D86" s="297"/>
      <c r="E86" s="291">
        <v>40</v>
      </c>
      <c r="F86" s="804">
        <v>40</v>
      </c>
      <c r="G86" s="801"/>
      <c r="H86" s="801"/>
      <c r="I86" s="801"/>
      <c r="J86" s="801"/>
      <c r="K86" s="801"/>
      <c r="L86" s="801"/>
      <c r="M86" s="297"/>
      <c r="N86" s="801"/>
      <c r="O86" s="297"/>
      <c r="P86" s="802"/>
      <c r="Q86" s="802"/>
      <c r="R86" s="802"/>
      <c r="S86" s="803" t="s">
        <v>1582</v>
      </c>
    </row>
    <row r="87" spans="1:19" ht="34.5" customHeight="1" x14ac:dyDescent="0.25">
      <c r="A87" s="254" t="s">
        <v>1793</v>
      </c>
      <c r="B87" s="254" t="s">
        <v>1794</v>
      </c>
      <c r="C87" s="254" t="s">
        <v>1795</v>
      </c>
      <c r="D87" s="297"/>
      <c r="E87" s="297"/>
      <c r="F87" s="801"/>
      <c r="G87" s="804">
        <v>25</v>
      </c>
      <c r="H87" s="801"/>
      <c r="I87" s="801"/>
      <c r="J87" s="801"/>
      <c r="K87" s="801"/>
      <c r="L87" s="801"/>
      <c r="M87" s="297"/>
      <c r="N87" s="801"/>
      <c r="O87" s="297"/>
      <c r="P87" s="802"/>
      <c r="Q87" s="802"/>
      <c r="R87" s="802"/>
      <c r="S87" s="803" t="s">
        <v>1796</v>
      </c>
    </row>
    <row r="88" spans="1:19" s="24" customFormat="1" ht="34.5" customHeight="1" x14ac:dyDescent="0.25">
      <c r="A88" s="254" t="s">
        <v>1797</v>
      </c>
      <c r="B88" s="254" t="s">
        <v>257</v>
      </c>
      <c r="C88" s="254" t="s">
        <v>1798</v>
      </c>
      <c r="D88" s="297"/>
      <c r="E88" s="297"/>
      <c r="F88" s="801"/>
      <c r="G88" s="801"/>
      <c r="H88" s="801"/>
      <c r="I88" s="801"/>
      <c r="J88" s="804">
        <v>25</v>
      </c>
      <c r="K88" s="801"/>
      <c r="L88" s="801"/>
      <c r="M88" s="297"/>
      <c r="N88" s="801"/>
      <c r="O88" s="297"/>
      <c r="P88" s="802"/>
      <c r="Q88" s="802"/>
      <c r="R88" s="802"/>
      <c r="S88" s="803" t="s">
        <v>1582</v>
      </c>
    </row>
    <row r="89" spans="1:19" ht="52.5" customHeight="1" x14ac:dyDescent="0.25">
      <c r="A89" s="800" t="s">
        <v>1799</v>
      </c>
      <c r="B89" s="254" t="s">
        <v>1800</v>
      </c>
      <c r="C89" s="637" t="s">
        <v>1795</v>
      </c>
      <c r="D89" s="297"/>
      <c r="E89" s="297"/>
      <c r="F89" s="801"/>
      <c r="G89" s="801"/>
      <c r="H89" s="801"/>
      <c r="I89" s="801"/>
      <c r="J89" s="801"/>
      <c r="K89" s="804"/>
      <c r="L89" s="801"/>
      <c r="M89" s="297"/>
      <c r="N89" s="801"/>
      <c r="O89" s="297"/>
      <c r="P89" s="802"/>
      <c r="Q89" s="802"/>
      <c r="R89" s="802"/>
      <c r="S89" s="803" t="s">
        <v>1801</v>
      </c>
    </row>
    <row r="90" spans="1:19" ht="31.5" x14ac:dyDescent="0.25">
      <c r="A90" s="110" t="s">
        <v>1802</v>
      </c>
      <c r="B90" s="254" t="s">
        <v>1803</v>
      </c>
      <c r="C90" s="254" t="s">
        <v>1804</v>
      </c>
      <c r="D90" s="297"/>
      <c r="E90" s="297"/>
      <c r="F90" s="801"/>
      <c r="G90" s="801"/>
      <c r="H90" s="801"/>
      <c r="I90" s="804">
        <v>1</v>
      </c>
      <c r="J90" s="801"/>
      <c r="K90" s="801"/>
      <c r="L90" s="801"/>
      <c r="M90" s="297"/>
      <c r="N90" s="801"/>
      <c r="O90" s="297"/>
      <c r="P90" s="802"/>
      <c r="Q90" s="802"/>
      <c r="R90" s="802"/>
      <c r="S90" s="803"/>
    </row>
    <row r="91" spans="1:19" ht="47.25" x14ac:dyDescent="0.25">
      <c r="A91" s="110" t="s">
        <v>1805</v>
      </c>
      <c r="B91" s="254" t="s">
        <v>1806</v>
      </c>
      <c r="C91" s="254" t="s">
        <v>1807</v>
      </c>
      <c r="D91" s="297"/>
      <c r="E91" s="297"/>
      <c r="F91" s="801"/>
      <c r="G91" s="801"/>
      <c r="H91" s="801"/>
      <c r="I91" s="804">
        <v>50</v>
      </c>
      <c r="J91" s="801"/>
      <c r="K91" s="801"/>
      <c r="L91" s="801"/>
      <c r="M91" s="297"/>
      <c r="N91" s="801"/>
      <c r="O91" s="297"/>
      <c r="P91" s="802"/>
      <c r="Q91" s="802"/>
      <c r="R91" s="802"/>
      <c r="S91" s="803"/>
    </row>
    <row r="92" spans="1:19" s="179" customFormat="1" ht="108" customHeight="1" x14ac:dyDescent="0.25">
      <c r="A92" s="433" t="s">
        <v>1808</v>
      </c>
      <c r="B92" s="433" t="s">
        <v>1809</v>
      </c>
      <c r="C92" s="433" t="s">
        <v>1810</v>
      </c>
      <c r="D92" s="311"/>
      <c r="E92" s="311"/>
      <c r="F92" s="814"/>
      <c r="G92" s="814"/>
      <c r="H92" s="814"/>
      <c r="I92" s="814"/>
      <c r="J92" s="814"/>
      <c r="K92" s="814"/>
      <c r="L92" s="814"/>
      <c r="M92" s="311"/>
      <c r="N92" s="814"/>
      <c r="O92" s="311"/>
      <c r="P92" s="815"/>
      <c r="Q92" s="815"/>
      <c r="R92" s="815"/>
      <c r="S92" s="810"/>
    </row>
    <row r="93" spans="1:19" ht="81.75" customHeight="1" x14ac:dyDescent="0.25">
      <c r="A93" s="732" t="s">
        <v>1811</v>
      </c>
      <c r="B93" s="732" t="s">
        <v>1812</v>
      </c>
      <c r="C93" s="732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447"/>
      <c r="P93" s="828"/>
      <c r="Q93" s="828"/>
      <c r="R93" s="828"/>
      <c r="S93" s="819"/>
    </row>
    <row r="94" spans="1:19" ht="58.5" customHeight="1" x14ac:dyDescent="0.25">
      <c r="A94" s="254" t="s">
        <v>1813</v>
      </c>
      <c r="B94" s="254" t="s">
        <v>1814</v>
      </c>
      <c r="C94" s="254" t="s">
        <v>1815</v>
      </c>
      <c r="D94" s="297"/>
      <c r="E94" s="297"/>
      <c r="F94" s="801"/>
      <c r="G94" s="801"/>
      <c r="H94" s="801"/>
      <c r="I94" s="801"/>
      <c r="J94" s="801"/>
      <c r="K94" s="801"/>
      <c r="L94" s="801"/>
      <c r="M94" s="297"/>
      <c r="N94" s="801"/>
      <c r="O94" s="297"/>
      <c r="P94" s="805">
        <v>65000</v>
      </c>
      <c r="Q94" s="805"/>
      <c r="R94" s="805"/>
      <c r="S94" s="803" t="s">
        <v>1816</v>
      </c>
    </row>
    <row r="95" spans="1:19" ht="47.25" x14ac:dyDescent="0.25">
      <c r="A95" s="254" t="s">
        <v>1817</v>
      </c>
      <c r="B95" s="254" t="s">
        <v>1818</v>
      </c>
      <c r="C95" s="254" t="s">
        <v>1815</v>
      </c>
      <c r="D95" s="297"/>
      <c r="E95" s="291">
        <v>4</v>
      </c>
      <c r="F95" s="801"/>
      <c r="G95" s="801"/>
      <c r="H95" s="801"/>
      <c r="I95" s="801"/>
      <c r="J95" s="801"/>
      <c r="K95" s="801"/>
      <c r="L95" s="801"/>
      <c r="M95" s="297"/>
      <c r="N95" s="801"/>
      <c r="O95" s="297"/>
      <c r="P95" s="802"/>
      <c r="Q95" s="802"/>
      <c r="R95" s="802"/>
      <c r="S95" s="803" t="s">
        <v>1816</v>
      </c>
    </row>
    <row r="96" spans="1:19" ht="47.25" x14ac:dyDescent="0.25">
      <c r="A96" s="254" t="s">
        <v>1819</v>
      </c>
      <c r="B96" s="254" t="s">
        <v>1820</v>
      </c>
      <c r="C96" s="254" t="s">
        <v>1815</v>
      </c>
      <c r="D96" s="297"/>
      <c r="E96" s="291">
        <v>4</v>
      </c>
      <c r="F96" s="801"/>
      <c r="G96" s="801"/>
      <c r="H96" s="801"/>
      <c r="I96" s="801"/>
      <c r="J96" s="801"/>
      <c r="K96" s="801"/>
      <c r="L96" s="801"/>
      <c r="M96" s="297"/>
      <c r="N96" s="801"/>
      <c r="O96" s="297"/>
      <c r="P96" s="802"/>
      <c r="Q96" s="802"/>
      <c r="R96" s="802"/>
      <c r="S96" s="803" t="s">
        <v>1816</v>
      </c>
    </row>
    <row r="97" spans="1:19" ht="47.25" x14ac:dyDescent="0.25">
      <c r="A97" s="254" t="s">
        <v>1821</v>
      </c>
      <c r="B97" s="254" t="s">
        <v>1822</v>
      </c>
      <c r="C97" s="254" t="s">
        <v>1815</v>
      </c>
      <c r="D97" s="297"/>
      <c r="E97" s="297"/>
      <c r="F97" s="804">
        <v>4</v>
      </c>
      <c r="G97" s="801"/>
      <c r="H97" s="801"/>
      <c r="I97" s="801"/>
      <c r="J97" s="801"/>
      <c r="K97" s="801"/>
      <c r="L97" s="801"/>
      <c r="M97" s="297"/>
      <c r="N97" s="801"/>
      <c r="O97" s="297"/>
      <c r="P97" s="802"/>
      <c r="Q97" s="802"/>
      <c r="R97" s="802"/>
      <c r="S97" s="803" t="s">
        <v>1816</v>
      </c>
    </row>
    <row r="98" spans="1:19" ht="63" x14ac:dyDescent="0.25">
      <c r="A98" s="358" t="s">
        <v>1823</v>
      </c>
      <c r="B98" s="358" t="s">
        <v>1824</v>
      </c>
      <c r="C98" s="358" t="s">
        <v>1825</v>
      </c>
      <c r="D98" s="297"/>
      <c r="E98" s="297"/>
      <c r="F98" s="801"/>
      <c r="G98" s="804">
        <v>1</v>
      </c>
      <c r="H98" s="801"/>
      <c r="I98" s="801"/>
      <c r="J98" s="804">
        <v>1</v>
      </c>
      <c r="K98" s="801"/>
      <c r="L98" s="801"/>
      <c r="M98" s="291">
        <v>1</v>
      </c>
      <c r="N98" s="801"/>
      <c r="O98" s="297"/>
      <c r="P98" s="805">
        <v>94000</v>
      </c>
      <c r="Q98" s="805"/>
      <c r="R98" s="805"/>
      <c r="S98" s="803" t="s">
        <v>1816</v>
      </c>
    </row>
    <row r="99" spans="1:19" ht="63" x14ac:dyDescent="0.25">
      <c r="A99" s="358" t="s">
        <v>1826</v>
      </c>
      <c r="B99" s="358" t="s">
        <v>1827</v>
      </c>
      <c r="C99" s="358" t="s">
        <v>1825</v>
      </c>
      <c r="D99" s="297"/>
      <c r="E99" s="297"/>
      <c r="F99" s="801"/>
      <c r="G99" s="801"/>
      <c r="H99" s="804">
        <v>1</v>
      </c>
      <c r="I99" s="801"/>
      <c r="J99" s="801"/>
      <c r="K99" s="804">
        <v>1</v>
      </c>
      <c r="L99" s="801"/>
      <c r="M99" s="297"/>
      <c r="N99" s="804">
        <v>1</v>
      </c>
      <c r="O99" s="297"/>
      <c r="P99" s="805">
        <v>94000</v>
      </c>
      <c r="Q99" s="805"/>
      <c r="R99" s="805"/>
      <c r="S99" s="803" t="s">
        <v>1828</v>
      </c>
    </row>
    <row r="100" spans="1:19" s="57" customFormat="1" ht="48" x14ac:dyDescent="0.25">
      <c r="A100" s="254" t="s">
        <v>1829</v>
      </c>
      <c r="B100" s="254" t="s">
        <v>257</v>
      </c>
      <c r="C100" s="254" t="s">
        <v>1830</v>
      </c>
      <c r="D100" s="297"/>
      <c r="E100" s="297"/>
      <c r="F100" s="801"/>
      <c r="G100" s="801"/>
      <c r="H100" s="801"/>
      <c r="I100" s="804">
        <v>1</v>
      </c>
      <c r="J100" s="801"/>
      <c r="K100" s="801"/>
      <c r="L100" s="804">
        <v>1</v>
      </c>
      <c r="M100" s="297"/>
      <c r="N100" s="801"/>
      <c r="O100" s="297"/>
      <c r="P100" s="805">
        <v>52500</v>
      </c>
      <c r="Q100" s="805"/>
      <c r="R100" s="805"/>
      <c r="S100" s="803" t="s">
        <v>1828</v>
      </c>
    </row>
    <row r="101" spans="1:19" s="57" customFormat="1" ht="47.25" x14ac:dyDescent="0.25">
      <c r="A101" s="358" t="s">
        <v>1831</v>
      </c>
      <c r="B101" s="358" t="s">
        <v>1498</v>
      </c>
      <c r="C101" s="358" t="s">
        <v>1832</v>
      </c>
      <c r="D101" s="559"/>
      <c r="E101" s="559"/>
      <c r="F101" s="829">
        <v>1</v>
      </c>
      <c r="G101" s="830"/>
      <c r="H101" s="829">
        <v>1</v>
      </c>
      <c r="I101" s="830"/>
      <c r="J101" s="829">
        <v>1</v>
      </c>
      <c r="K101" s="830"/>
      <c r="L101" s="829">
        <v>1</v>
      </c>
      <c r="M101" s="559"/>
      <c r="N101" s="830"/>
      <c r="O101" s="529">
        <v>1</v>
      </c>
      <c r="P101" s="831">
        <v>60000</v>
      </c>
      <c r="Q101" s="831"/>
      <c r="R101" s="831"/>
      <c r="S101" s="832" t="s">
        <v>1828</v>
      </c>
    </row>
    <row r="102" spans="1:19" s="833" customFormat="1" ht="47.25" x14ac:dyDescent="0.25">
      <c r="A102" s="358" t="s">
        <v>1833</v>
      </c>
      <c r="B102" s="358" t="s">
        <v>1806</v>
      </c>
      <c r="C102" s="358" t="s">
        <v>1834</v>
      </c>
      <c r="D102" s="559"/>
      <c r="E102" s="559"/>
      <c r="F102" s="830"/>
      <c r="G102" s="830"/>
      <c r="H102" s="829"/>
      <c r="I102" s="829"/>
      <c r="J102" s="830"/>
      <c r="K102" s="830"/>
      <c r="L102" s="830"/>
      <c r="M102" s="559"/>
      <c r="N102" s="830"/>
      <c r="O102" s="559"/>
      <c r="P102" s="805"/>
      <c r="Q102" s="805"/>
      <c r="R102" s="805"/>
      <c r="S102" s="832"/>
    </row>
    <row r="103" spans="1:19" ht="126" x14ac:dyDescent="0.25">
      <c r="A103" s="732" t="s">
        <v>1835</v>
      </c>
      <c r="B103" s="732" t="s">
        <v>1836</v>
      </c>
      <c r="C103" s="732" t="s">
        <v>1837</v>
      </c>
      <c r="D103" s="574"/>
      <c r="E103" s="574"/>
      <c r="F103" s="574"/>
      <c r="G103" s="574"/>
      <c r="H103" s="574"/>
      <c r="I103" s="574"/>
      <c r="J103" s="574"/>
      <c r="K103" s="574"/>
      <c r="L103" s="574"/>
      <c r="M103" s="574"/>
      <c r="N103" s="574"/>
      <c r="O103" s="834"/>
      <c r="P103" s="835"/>
      <c r="Q103" s="835"/>
      <c r="R103" s="835"/>
      <c r="S103" s="720"/>
    </row>
    <row r="104" spans="1:19" ht="47.25" x14ac:dyDescent="0.25">
      <c r="A104" s="254" t="s">
        <v>1838</v>
      </c>
      <c r="B104" s="254" t="s">
        <v>1839</v>
      </c>
      <c r="C104" s="254" t="s">
        <v>1840</v>
      </c>
      <c r="D104" s="291">
        <v>100</v>
      </c>
      <c r="E104" s="297"/>
      <c r="F104" s="801"/>
      <c r="G104" s="801"/>
      <c r="H104" s="801"/>
      <c r="I104" s="801"/>
      <c r="J104" s="804">
        <v>100</v>
      </c>
      <c r="K104" s="801"/>
      <c r="L104" s="801"/>
      <c r="M104" s="297"/>
      <c r="N104" s="801"/>
      <c r="O104" s="297"/>
      <c r="P104" s="805">
        <v>3722000</v>
      </c>
      <c r="Q104" s="805"/>
      <c r="R104" s="805"/>
      <c r="S104" s="803" t="s">
        <v>1841</v>
      </c>
    </row>
    <row r="105" spans="1:19" ht="47.25" x14ac:dyDescent="0.25">
      <c r="A105" s="254" t="s">
        <v>1842</v>
      </c>
      <c r="B105" s="254" t="s">
        <v>1843</v>
      </c>
      <c r="C105" s="836" t="s">
        <v>1844</v>
      </c>
      <c r="D105" s="284"/>
      <c r="E105" s="297"/>
      <c r="F105" s="801"/>
      <c r="G105" s="801"/>
      <c r="H105" s="801"/>
      <c r="I105" s="291">
        <v>90</v>
      </c>
      <c r="J105" s="284"/>
      <c r="K105" s="801"/>
      <c r="L105" s="801"/>
      <c r="M105" s="297"/>
      <c r="N105" s="801"/>
      <c r="O105" s="804">
        <v>90</v>
      </c>
      <c r="P105" s="805">
        <v>728729</v>
      </c>
      <c r="Q105" s="805"/>
      <c r="R105" s="805"/>
      <c r="S105" s="803" t="s">
        <v>1841</v>
      </c>
    </row>
    <row r="106" spans="1:19" ht="31.5" x14ac:dyDescent="0.25">
      <c r="A106" s="110" t="s">
        <v>1845</v>
      </c>
      <c r="B106" s="254" t="s">
        <v>1843</v>
      </c>
      <c r="C106" s="836" t="s">
        <v>1846</v>
      </c>
      <c r="D106" s="284"/>
      <c r="E106" s="297"/>
      <c r="F106" s="801"/>
      <c r="G106" s="801"/>
      <c r="H106" s="801"/>
      <c r="I106" s="291">
        <v>7</v>
      </c>
      <c r="J106" s="284"/>
      <c r="K106" s="801"/>
      <c r="L106" s="801"/>
      <c r="M106" s="297"/>
      <c r="N106" s="801"/>
      <c r="O106" s="804">
        <v>7</v>
      </c>
      <c r="P106" s="802"/>
      <c r="Q106" s="802"/>
      <c r="R106" s="802"/>
      <c r="S106" s="803" t="s">
        <v>1841</v>
      </c>
    </row>
    <row r="107" spans="1:19" ht="31.5" x14ac:dyDescent="0.25">
      <c r="A107" s="110" t="s">
        <v>1847</v>
      </c>
      <c r="B107" s="254" t="s">
        <v>1843</v>
      </c>
      <c r="C107" s="836" t="s">
        <v>1848</v>
      </c>
      <c r="D107" s="284"/>
      <c r="E107" s="297"/>
      <c r="F107" s="801"/>
      <c r="G107" s="801"/>
      <c r="H107" s="801"/>
      <c r="I107" s="291">
        <v>20</v>
      </c>
      <c r="J107" s="837"/>
      <c r="K107" s="801"/>
      <c r="L107" s="801"/>
      <c r="M107" s="297"/>
      <c r="N107" s="801"/>
      <c r="O107" s="804">
        <v>20</v>
      </c>
      <c r="P107" s="802"/>
      <c r="Q107" s="802"/>
      <c r="R107" s="802"/>
      <c r="S107" s="803" t="s">
        <v>1841</v>
      </c>
    </row>
    <row r="108" spans="1:19" ht="31.5" x14ac:dyDescent="0.25">
      <c r="A108" s="110" t="s">
        <v>1849</v>
      </c>
      <c r="B108" s="254" t="s">
        <v>1843</v>
      </c>
      <c r="C108" s="836" t="s">
        <v>1850</v>
      </c>
      <c r="D108" s="284"/>
      <c r="E108" s="297"/>
      <c r="F108" s="801"/>
      <c r="G108" s="801"/>
      <c r="H108" s="801"/>
      <c r="I108" s="291">
        <v>13</v>
      </c>
      <c r="J108" s="284"/>
      <c r="K108" s="801"/>
      <c r="L108" s="801"/>
      <c r="M108" s="297"/>
      <c r="N108" s="801"/>
      <c r="O108" s="804">
        <v>13</v>
      </c>
      <c r="P108" s="802"/>
      <c r="Q108" s="802"/>
      <c r="R108" s="802"/>
      <c r="S108" s="803" t="s">
        <v>1841</v>
      </c>
    </row>
    <row r="109" spans="1:19" ht="31.5" x14ac:dyDescent="0.25">
      <c r="A109" s="110" t="s">
        <v>1851</v>
      </c>
      <c r="B109" s="254" t="s">
        <v>1843</v>
      </c>
      <c r="C109" s="836" t="s">
        <v>1852</v>
      </c>
      <c r="D109" s="284"/>
      <c r="E109" s="297"/>
      <c r="F109" s="801"/>
      <c r="G109" s="801"/>
      <c r="H109" s="801"/>
      <c r="I109" s="291">
        <v>15</v>
      </c>
      <c r="J109" s="284"/>
      <c r="K109" s="801"/>
      <c r="L109" s="801"/>
      <c r="M109" s="297"/>
      <c r="N109" s="801"/>
      <c r="O109" s="804">
        <v>15</v>
      </c>
      <c r="P109" s="802"/>
      <c r="Q109" s="802"/>
      <c r="R109" s="802"/>
      <c r="S109" s="803" t="s">
        <v>1841</v>
      </c>
    </row>
    <row r="110" spans="1:19" ht="31.5" x14ac:dyDescent="0.25">
      <c r="A110" s="110" t="s">
        <v>1853</v>
      </c>
      <c r="B110" s="254" t="s">
        <v>1843</v>
      </c>
      <c r="C110" s="836" t="s">
        <v>1854</v>
      </c>
      <c r="D110" s="284"/>
      <c r="E110" s="297"/>
      <c r="F110" s="801"/>
      <c r="G110" s="801"/>
      <c r="H110" s="801"/>
      <c r="I110" s="291">
        <v>12</v>
      </c>
      <c r="J110" s="284"/>
      <c r="K110" s="801"/>
      <c r="L110" s="801"/>
      <c r="M110" s="297"/>
      <c r="N110" s="801"/>
      <c r="O110" s="804">
        <v>12</v>
      </c>
      <c r="P110" s="802"/>
      <c r="Q110" s="802"/>
      <c r="R110" s="802"/>
      <c r="S110" s="803" t="s">
        <v>1841</v>
      </c>
    </row>
    <row r="111" spans="1:19" ht="31.5" x14ac:dyDescent="0.25">
      <c r="A111" s="110" t="s">
        <v>1855</v>
      </c>
      <c r="B111" s="254" t="s">
        <v>1843</v>
      </c>
      <c r="C111" s="836" t="s">
        <v>1856</v>
      </c>
      <c r="D111" s="284"/>
      <c r="E111" s="297"/>
      <c r="F111" s="801"/>
      <c r="G111" s="801"/>
      <c r="H111" s="801"/>
      <c r="I111" s="291">
        <v>8</v>
      </c>
      <c r="J111" s="284"/>
      <c r="K111" s="801"/>
      <c r="L111" s="801"/>
      <c r="M111" s="297"/>
      <c r="N111" s="801"/>
      <c r="O111" s="804">
        <v>8</v>
      </c>
      <c r="P111" s="802"/>
      <c r="Q111" s="802"/>
      <c r="R111" s="802"/>
      <c r="S111" s="803" t="s">
        <v>1841</v>
      </c>
    </row>
    <row r="112" spans="1:19" ht="31.5" x14ac:dyDescent="0.25">
      <c r="A112" s="110" t="s">
        <v>1857</v>
      </c>
      <c r="B112" s="254" t="s">
        <v>1843</v>
      </c>
      <c r="C112" s="836" t="s">
        <v>1852</v>
      </c>
      <c r="D112" s="284"/>
      <c r="E112" s="297"/>
      <c r="F112" s="801"/>
      <c r="G112" s="801"/>
      <c r="H112" s="801"/>
      <c r="I112" s="291">
        <v>15</v>
      </c>
      <c r="J112" s="284"/>
      <c r="K112" s="801"/>
      <c r="L112" s="801"/>
      <c r="M112" s="297"/>
      <c r="N112" s="801"/>
      <c r="O112" s="804">
        <v>15</v>
      </c>
      <c r="P112" s="802"/>
      <c r="Q112" s="802"/>
      <c r="R112" s="802"/>
      <c r="S112" s="803" t="s">
        <v>1841</v>
      </c>
    </row>
    <row r="113" spans="1:19" ht="47.25" x14ac:dyDescent="0.25">
      <c r="A113" s="358" t="s">
        <v>1858</v>
      </c>
      <c r="B113" s="358" t="s">
        <v>1859</v>
      </c>
      <c r="C113" s="838" t="s">
        <v>1860</v>
      </c>
      <c r="D113" s="559"/>
      <c r="E113" s="559"/>
      <c r="F113" s="801"/>
      <c r="G113" s="801"/>
      <c r="H113" s="801"/>
      <c r="I113" s="801"/>
      <c r="J113" s="801"/>
      <c r="K113" s="801"/>
      <c r="L113" s="801"/>
      <c r="M113" s="297"/>
      <c r="N113" s="801"/>
      <c r="O113" s="297"/>
      <c r="P113" s="802"/>
      <c r="Q113" s="802"/>
      <c r="R113" s="802"/>
      <c r="S113" s="803" t="s">
        <v>1861</v>
      </c>
    </row>
    <row r="114" spans="1:19" ht="36" x14ac:dyDescent="0.25">
      <c r="A114" s="445" t="s">
        <v>1862</v>
      </c>
      <c r="B114" s="358" t="s">
        <v>1863</v>
      </c>
      <c r="C114" s="838" t="s">
        <v>1864</v>
      </c>
      <c r="D114" s="559"/>
      <c r="E114" s="559"/>
      <c r="F114" s="801"/>
      <c r="G114" s="801"/>
      <c r="H114" s="801"/>
      <c r="I114" s="801"/>
      <c r="J114" s="801"/>
      <c r="K114" s="801"/>
      <c r="L114" s="801"/>
      <c r="M114" s="297"/>
      <c r="N114" s="801"/>
      <c r="O114" s="297"/>
      <c r="P114" s="805">
        <v>53200</v>
      </c>
      <c r="Q114" s="805"/>
      <c r="R114" s="805"/>
      <c r="S114" s="803" t="s">
        <v>1865</v>
      </c>
    </row>
    <row r="115" spans="1:19" ht="48" x14ac:dyDescent="0.25">
      <c r="A115" s="254" t="s">
        <v>1866</v>
      </c>
      <c r="B115" s="254" t="s">
        <v>1867</v>
      </c>
      <c r="C115" s="836" t="s">
        <v>1868</v>
      </c>
      <c r="D115" s="297"/>
      <c r="E115" s="297"/>
      <c r="F115" s="804">
        <v>1</v>
      </c>
      <c r="G115" s="801"/>
      <c r="H115" s="801"/>
      <c r="I115" s="801"/>
      <c r="J115" s="801"/>
      <c r="K115" s="804">
        <v>1</v>
      </c>
      <c r="L115" s="801"/>
      <c r="M115" s="297"/>
      <c r="N115" s="801"/>
      <c r="O115" s="297"/>
      <c r="P115" s="802"/>
      <c r="Q115" s="802"/>
      <c r="R115" s="802"/>
      <c r="S115" s="803" t="s">
        <v>1869</v>
      </c>
    </row>
    <row r="116" spans="1:19" ht="31.5" x14ac:dyDescent="0.25">
      <c r="A116" s="254" t="s">
        <v>1870</v>
      </c>
      <c r="B116" s="254" t="s">
        <v>1871</v>
      </c>
      <c r="C116" s="836" t="s">
        <v>1872</v>
      </c>
      <c r="D116" s="297"/>
      <c r="E116" s="291">
        <v>1</v>
      </c>
      <c r="F116" s="801"/>
      <c r="G116" s="801"/>
      <c r="H116" s="801"/>
      <c r="I116" s="801"/>
      <c r="J116" s="801"/>
      <c r="K116" s="801"/>
      <c r="L116" s="801"/>
      <c r="M116" s="297"/>
      <c r="N116" s="801"/>
      <c r="O116" s="297"/>
      <c r="P116" s="802"/>
      <c r="Q116" s="802"/>
      <c r="R116" s="802"/>
      <c r="S116" s="803" t="s">
        <v>1841</v>
      </c>
    </row>
    <row r="117" spans="1:19" ht="36" x14ac:dyDescent="0.25">
      <c r="A117" s="254" t="s">
        <v>1873</v>
      </c>
      <c r="B117" s="254" t="s">
        <v>1874</v>
      </c>
      <c r="C117" s="836" t="s">
        <v>1875</v>
      </c>
      <c r="D117" s="297"/>
      <c r="E117" s="297"/>
      <c r="F117" s="801"/>
      <c r="G117" s="801"/>
      <c r="H117" s="801"/>
      <c r="I117" s="804">
        <v>1</v>
      </c>
      <c r="J117" s="801"/>
      <c r="K117" s="801"/>
      <c r="L117" s="801"/>
      <c r="M117" s="297"/>
      <c r="N117" s="801"/>
      <c r="O117" s="297"/>
      <c r="P117" s="802"/>
      <c r="Q117" s="802"/>
      <c r="R117" s="802"/>
      <c r="S117" s="803" t="s">
        <v>1876</v>
      </c>
    </row>
    <row r="118" spans="1:19" ht="36" x14ac:dyDescent="0.25">
      <c r="A118" s="358" t="s">
        <v>1877</v>
      </c>
      <c r="B118" s="358" t="s">
        <v>1878</v>
      </c>
      <c r="C118" s="838" t="s">
        <v>1879</v>
      </c>
      <c r="D118" s="559"/>
      <c r="E118" s="559"/>
      <c r="F118" s="830"/>
      <c r="G118" s="830"/>
      <c r="H118" s="830"/>
      <c r="I118" s="830"/>
      <c r="J118" s="830"/>
      <c r="K118" s="830"/>
      <c r="L118" s="801"/>
      <c r="M118" s="297"/>
      <c r="N118" s="801"/>
      <c r="O118" s="297"/>
      <c r="P118" s="805">
        <v>231770</v>
      </c>
      <c r="Q118" s="805"/>
      <c r="R118" s="805"/>
      <c r="S118" s="803" t="s">
        <v>1880</v>
      </c>
    </row>
    <row r="119" spans="1:19" ht="36" x14ac:dyDescent="0.25">
      <c r="A119" s="254" t="s">
        <v>1881</v>
      </c>
      <c r="B119" s="254" t="s">
        <v>1882</v>
      </c>
      <c r="C119" s="836" t="s">
        <v>1883</v>
      </c>
      <c r="D119" s="297"/>
      <c r="E119" s="297"/>
      <c r="F119" s="801"/>
      <c r="G119" s="804">
        <v>1</v>
      </c>
      <c r="H119" s="801"/>
      <c r="I119" s="801"/>
      <c r="J119" s="801"/>
      <c r="K119" s="801"/>
      <c r="L119" s="801"/>
      <c r="M119" s="291">
        <v>1</v>
      </c>
      <c r="N119" s="801"/>
      <c r="O119" s="297"/>
      <c r="P119" s="802"/>
      <c r="Q119" s="802"/>
      <c r="R119" s="802"/>
      <c r="S119" s="803" t="s">
        <v>1880</v>
      </c>
    </row>
    <row r="120" spans="1:19" ht="36" x14ac:dyDescent="0.25">
      <c r="A120" s="254" t="s">
        <v>1884</v>
      </c>
      <c r="B120" s="254" t="s">
        <v>1882</v>
      </c>
      <c r="C120" s="836" t="s">
        <v>1885</v>
      </c>
      <c r="D120" s="297"/>
      <c r="E120" s="297"/>
      <c r="F120" s="801"/>
      <c r="G120" s="801"/>
      <c r="H120" s="801"/>
      <c r="I120" s="804">
        <v>1</v>
      </c>
      <c r="J120" s="801"/>
      <c r="K120" s="801"/>
      <c r="L120" s="804">
        <v>1</v>
      </c>
      <c r="M120" s="297"/>
      <c r="N120" s="801"/>
      <c r="O120" s="297"/>
      <c r="P120" s="802"/>
      <c r="Q120" s="802"/>
      <c r="R120" s="802"/>
      <c r="S120" s="803" t="s">
        <v>1880</v>
      </c>
    </row>
    <row r="121" spans="1:19" ht="36" x14ac:dyDescent="0.25">
      <c r="A121" s="254" t="s">
        <v>1886</v>
      </c>
      <c r="B121" s="254" t="s">
        <v>1887</v>
      </c>
      <c r="C121" s="836" t="s">
        <v>1888</v>
      </c>
      <c r="D121" s="297"/>
      <c r="E121" s="297"/>
      <c r="F121" s="801"/>
      <c r="G121" s="801"/>
      <c r="H121" s="804">
        <v>1</v>
      </c>
      <c r="I121" s="801"/>
      <c r="J121" s="801"/>
      <c r="K121" s="801"/>
      <c r="L121" s="801"/>
      <c r="M121" s="297"/>
      <c r="N121" s="801"/>
      <c r="O121" s="297"/>
      <c r="P121" s="802"/>
      <c r="Q121" s="802"/>
      <c r="R121" s="802"/>
      <c r="S121" s="803" t="s">
        <v>1880</v>
      </c>
    </row>
    <row r="122" spans="1:19" ht="47.25" x14ac:dyDescent="0.25">
      <c r="A122" s="254" t="s">
        <v>1889</v>
      </c>
      <c r="B122" s="254" t="s">
        <v>1890</v>
      </c>
      <c r="C122" s="836" t="s">
        <v>1891</v>
      </c>
      <c r="D122" s="297"/>
      <c r="E122" s="297"/>
      <c r="F122" s="804">
        <v>1</v>
      </c>
      <c r="G122" s="801"/>
      <c r="H122" s="801"/>
      <c r="I122" s="801"/>
      <c r="J122" s="801"/>
      <c r="K122" s="801"/>
      <c r="L122" s="801"/>
      <c r="M122" s="297"/>
      <c r="N122" s="801"/>
      <c r="O122" s="297"/>
      <c r="P122" s="802"/>
      <c r="Q122" s="802"/>
      <c r="R122" s="802"/>
      <c r="S122" s="803" t="s">
        <v>1880</v>
      </c>
    </row>
    <row r="123" spans="1:19" ht="51.75" customHeight="1" x14ac:dyDescent="0.25">
      <c r="A123" s="358" t="s">
        <v>1892</v>
      </c>
      <c r="B123" s="358" t="s">
        <v>1893</v>
      </c>
      <c r="C123" s="358" t="s">
        <v>1894</v>
      </c>
      <c r="D123" s="559"/>
      <c r="E123" s="297"/>
      <c r="F123" s="801"/>
      <c r="G123" s="801"/>
      <c r="H123" s="801"/>
      <c r="I123" s="801"/>
      <c r="J123" s="801"/>
      <c r="K123" s="804">
        <v>1</v>
      </c>
      <c r="L123" s="801"/>
      <c r="M123" s="297"/>
      <c r="N123" s="801"/>
      <c r="O123" s="297"/>
      <c r="P123" s="802"/>
      <c r="Q123" s="802"/>
      <c r="R123" s="802"/>
      <c r="S123" s="803" t="s">
        <v>1880</v>
      </c>
    </row>
    <row r="124" spans="1:19" ht="36.75" customHeight="1" x14ac:dyDescent="0.25">
      <c r="A124" s="358" t="s">
        <v>1895</v>
      </c>
      <c r="B124" s="358" t="s">
        <v>1896</v>
      </c>
      <c r="C124" s="358" t="s">
        <v>1844</v>
      </c>
      <c r="D124" s="297"/>
      <c r="E124" s="297"/>
      <c r="F124" s="801"/>
      <c r="G124" s="801"/>
      <c r="H124" s="801"/>
      <c r="I124" s="801"/>
      <c r="J124" s="801"/>
      <c r="K124" s="801"/>
      <c r="L124" s="801"/>
      <c r="M124" s="297"/>
      <c r="N124" s="801"/>
      <c r="O124" s="291">
        <v>180</v>
      </c>
      <c r="P124" s="805">
        <v>250000</v>
      </c>
      <c r="Q124" s="805"/>
      <c r="R124" s="805"/>
      <c r="S124" s="803" t="s">
        <v>1897</v>
      </c>
    </row>
    <row r="125" spans="1:19" ht="63" x14ac:dyDescent="0.25">
      <c r="A125" s="358" t="s">
        <v>1898</v>
      </c>
      <c r="B125" s="358" t="s">
        <v>1899</v>
      </c>
      <c r="C125" s="358"/>
      <c r="D125" s="559"/>
      <c r="E125" s="559"/>
      <c r="F125" s="839"/>
      <c r="G125" s="830"/>
      <c r="H125" s="829"/>
      <c r="I125" s="829"/>
      <c r="J125" s="829"/>
      <c r="K125" s="829"/>
      <c r="L125" s="829"/>
      <c r="M125" s="529"/>
      <c r="N125" s="829"/>
      <c r="O125" s="305"/>
      <c r="P125" s="805">
        <v>50000</v>
      </c>
      <c r="Q125" s="805"/>
      <c r="R125" s="805"/>
      <c r="S125" s="803" t="s">
        <v>1880</v>
      </c>
    </row>
    <row r="126" spans="1:19" ht="47.25" customHeight="1" x14ac:dyDescent="0.25">
      <c r="A126" s="254" t="s">
        <v>1900</v>
      </c>
      <c r="B126" s="254" t="s">
        <v>1901</v>
      </c>
      <c r="C126" s="254" t="s">
        <v>1902</v>
      </c>
      <c r="D126" s="297"/>
      <c r="E126" s="297"/>
      <c r="F126" s="801"/>
      <c r="G126" s="801"/>
      <c r="H126" s="801"/>
      <c r="I126" s="804">
        <v>1</v>
      </c>
      <c r="J126" s="801"/>
      <c r="K126" s="801"/>
      <c r="L126" s="801"/>
      <c r="M126" s="297"/>
      <c r="N126" s="804">
        <v>1</v>
      </c>
      <c r="O126" s="297"/>
      <c r="P126" s="805"/>
      <c r="Q126" s="805"/>
      <c r="R126" s="805"/>
      <c r="S126" s="803" t="s">
        <v>1903</v>
      </c>
    </row>
    <row r="127" spans="1:19" ht="60" x14ac:dyDescent="0.25">
      <c r="A127" s="254" t="s">
        <v>1904</v>
      </c>
      <c r="B127" s="254" t="s">
        <v>1905</v>
      </c>
      <c r="C127" s="254" t="s">
        <v>1906</v>
      </c>
      <c r="D127" s="291">
        <v>1</v>
      </c>
      <c r="E127" s="291">
        <v>1</v>
      </c>
      <c r="F127" s="801"/>
      <c r="G127" s="801"/>
      <c r="H127" s="801"/>
      <c r="I127" s="801"/>
      <c r="J127" s="804">
        <v>1</v>
      </c>
      <c r="K127" s="804">
        <v>1</v>
      </c>
      <c r="L127" s="801"/>
      <c r="M127" s="297"/>
      <c r="N127" s="801"/>
      <c r="O127" s="297"/>
      <c r="P127" s="802"/>
      <c r="Q127" s="802"/>
      <c r="R127" s="802"/>
      <c r="S127" s="803" t="s">
        <v>1903</v>
      </c>
    </row>
    <row r="128" spans="1:19" ht="15.75" x14ac:dyDescent="0.25">
      <c r="A128" s="376"/>
      <c r="B128" s="376"/>
      <c r="C128" s="376"/>
      <c r="D128" s="376"/>
      <c r="E128" s="376"/>
      <c r="F128" s="376"/>
      <c r="G128" s="376"/>
      <c r="H128" s="376"/>
      <c r="I128" s="376"/>
      <c r="J128" s="376"/>
      <c r="K128" s="376"/>
      <c r="L128" s="376"/>
      <c r="M128" s="376"/>
      <c r="N128" s="840" t="s">
        <v>1907</v>
      </c>
      <c r="O128" s="840"/>
      <c r="P128" s="1425">
        <v>9966459</v>
      </c>
      <c r="Q128" s="1425"/>
      <c r="R128" s="841"/>
    </row>
  </sheetData>
  <mergeCells count="17">
    <mergeCell ref="S12:S13"/>
    <mergeCell ref="P128:Q128"/>
    <mergeCell ref="A10:S10"/>
    <mergeCell ref="A11:S11"/>
    <mergeCell ref="A12:A13"/>
    <mergeCell ref="B12:B13"/>
    <mergeCell ref="C12:C13"/>
    <mergeCell ref="D12:F12"/>
    <mergeCell ref="G12:I12"/>
    <mergeCell ref="J12:L12"/>
    <mergeCell ref="M12:O12"/>
    <mergeCell ref="P12:R12"/>
    <mergeCell ref="A2:S2"/>
    <mergeCell ref="A3:S3"/>
    <mergeCell ref="A4:S4"/>
    <mergeCell ref="A6:S6"/>
    <mergeCell ref="A9:S9"/>
  </mergeCells>
  <printOptions horizontalCentered="1"/>
  <pageMargins left="0.25" right="0.25" top="0.75" bottom="0.75" header="0.3" footer="0.3"/>
  <pageSetup paperSize="5" scale="99" fitToHeight="0" orientation="landscape" verticalDpi="597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139"/>
  <sheetViews>
    <sheetView topLeftCell="A43" zoomScaleNormal="100" workbookViewId="0">
      <selection activeCell="A133" sqref="A133:C133"/>
    </sheetView>
  </sheetViews>
  <sheetFormatPr baseColWidth="10" defaultColWidth="11.42578125" defaultRowHeight="15.75" x14ac:dyDescent="0.25"/>
  <cols>
    <col min="1" max="1" width="28" style="842" customWidth="1"/>
    <col min="2" max="2" width="23.5703125" style="842" customWidth="1"/>
    <col min="3" max="3" width="16.140625" style="842" customWidth="1"/>
    <col min="4" max="4" width="4.140625" style="842" customWidth="1"/>
    <col min="5" max="5" width="4.42578125" style="842" customWidth="1"/>
    <col min="6" max="6" width="4.5703125" style="842" customWidth="1"/>
    <col min="7" max="7" width="4.42578125" style="842" customWidth="1"/>
    <col min="8" max="8" width="4.5703125" style="842" customWidth="1"/>
    <col min="9" max="9" width="4.42578125" style="842" customWidth="1"/>
    <col min="10" max="10" width="4.85546875" style="842" customWidth="1"/>
    <col min="11" max="11" width="4.7109375" style="842" customWidth="1"/>
    <col min="12" max="12" width="4.85546875" style="842" customWidth="1"/>
    <col min="13" max="13" width="4.7109375" style="842" customWidth="1"/>
    <col min="14" max="14" width="5.140625" style="842" customWidth="1"/>
    <col min="15" max="15" width="4.5703125" style="842" customWidth="1"/>
    <col min="16" max="16" width="9.7109375" style="842" customWidth="1"/>
    <col min="17" max="17" width="9.42578125" style="842" customWidth="1"/>
    <col min="18" max="18" width="8.85546875" style="842" customWidth="1"/>
    <col min="19" max="16384" width="11.42578125" style="842"/>
  </cols>
  <sheetData>
    <row r="1" spans="1:19" ht="33" x14ac:dyDescent="0.45">
      <c r="A1" s="1438" t="s">
        <v>0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  <c r="Q1" s="1438"/>
      <c r="R1" s="1438"/>
    </row>
    <row r="2" spans="1:19" ht="20.25" customHeight="1" x14ac:dyDescent="0.25">
      <c r="A2" s="1439" t="s">
        <v>1908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  <c r="Q2" s="1439"/>
      <c r="R2" s="1439"/>
    </row>
    <row r="3" spans="1:19" ht="20.25" customHeight="1" x14ac:dyDescent="0.3">
      <c r="A3" s="1440" t="s">
        <v>85</v>
      </c>
      <c r="B3" s="1440"/>
      <c r="C3" s="1440"/>
      <c r="D3" s="1440"/>
      <c r="E3" s="1440"/>
      <c r="F3" s="1440"/>
      <c r="G3" s="1440"/>
      <c r="H3" s="1440"/>
      <c r="I3" s="1440"/>
      <c r="J3" s="1440"/>
      <c r="K3" s="1440"/>
      <c r="L3" s="1440"/>
      <c r="M3" s="1440"/>
      <c r="N3" s="1440"/>
      <c r="O3" s="1440"/>
      <c r="P3" s="1440"/>
      <c r="Q3" s="1440"/>
      <c r="R3" s="1440"/>
    </row>
    <row r="4" spans="1:19" ht="36" customHeight="1" x14ac:dyDescent="0.3">
      <c r="A4" s="1441" t="s">
        <v>1354</v>
      </c>
      <c r="B4" s="1441"/>
      <c r="C4" s="1441"/>
      <c r="D4" s="843"/>
      <c r="E4" s="843"/>
      <c r="F4" s="843"/>
      <c r="G4" s="843"/>
      <c r="H4" s="843"/>
      <c r="I4" s="843"/>
      <c r="J4" s="843"/>
      <c r="K4" s="843"/>
      <c r="L4" s="843"/>
      <c r="M4" s="843"/>
      <c r="N4" s="843"/>
      <c r="O4" s="843"/>
      <c r="P4" s="843"/>
      <c r="Q4" s="843"/>
      <c r="R4" s="843"/>
    </row>
    <row r="5" spans="1:19" ht="25.5" customHeight="1" x14ac:dyDescent="0.35">
      <c r="A5" s="1442" t="s">
        <v>1909</v>
      </c>
      <c r="B5" s="1442"/>
      <c r="C5" s="1442"/>
      <c r="D5" s="844"/>
      <c r="E5" s="844"/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6"/>
    </row>
    <row r="6" spans="1:19" ht="21" x14ac:dyDescent="0.35">
      <c r="A6" s="847" t="s">
        <v>1910</v>
      </c>
      <c r="B6" s="848"/>
      <c r="C6" s="848"/>
      <c r="D6" s="848"/>
      <c r="E6" s="848"/>
      <c r="F6" s="849"/>
      <c r="G6" s="849"/>
      <c r="H6" s="849"/>
      <c r="I6" s="849"/>
      <c r="J6" s="849"/>
      <c r="K6" s="849"/>
      <c r="L6" s="849"/>
      <c r="M6" s="849"/>
      <c r="N6" s="849"/>
      <c r="O6" s="849"/>
      <c r="P6" s="849"/>
      <c r="Q6" s="849"/>
      <c r="R6" s="850"/>
    </row>
    <row r="7" spans="1:19" ht="21" x14ac:dyDescent="0.35">
      <c r="A7" s="848" t="s">
        <v>1911</v>
      </c>
      <c r="B7" s="848"/>
      <c r="C7" s="848"/>
      <c r="D7" s="848"/>
      <c r="E7" s="848"/>
      <c r="F7" s="848"/>
      <c r="G7" s="848"/>
      <c r="H7" s="849"/>
      <c r="I7" s="849"/>
      <c r="J7" s="849"/>
      <c r="K7" s="849"/>
      <c r="L7" s="849"/>
      <c r="M7" s="849"/>
      <c r="N7" s="849"/>
      <c r="O7" s="849"/>
      <c r="P7" s="849"/>
      <c r="Q7" s="849"/>
      <c r="R7" s="850"/>
    </row>
    <row r="8" spans="1:19" ht="23.25" customHeight="1" x14ac:dyDescent="0.35">
      <c r="A8" s="848" t="s">
        <v>1912</v>
      </c>
      <c r="B8" s="848"/>
      <c r="C8" s="848"/>
      <c r="D8" s="848"/>
      <c r="E8" s="848"/>
      <c r="F8" s="848"/>
      <c r="G8" s="848"/>
      <c r="H8" s="851"/>
      <c r="I8" s="851"/>
      <c r="J8" s="851"/>
      <c r="K8" s="851"/>
      <c r="L8" s="851"/>
      <c r="M8" s="851"/>
      <c r="N8" s="851"/>
      <c r="O8" s="851"/>
      <c r="P8" s="851"/>
      <c r="Q8" s="851"/>
      <c r="R8" s="851"/>
    </row>
    <row r="9" spans="1:19" ht="23.25" customHeight="1" x14ac:dyDescent="0.35">
      <c r="A9" s="848" t="s">
        <v>1913</v>
      </c>
      <c r="B9" s="848"/>
      <c r="C9" s="848"/>
      <c r="D9" s="848"/>
      <c r="E9" s="848"/>
      <c r="F9" s="848"/>
      <c r="G9" s="848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</row>
    <row r="10" spans="1:19" ht="35.25" customHeight="1" x14ac:dyDescent="0.25">
      <c r="A10" s="1443" t="s">
        <v>4</v>
      </c>
      <c r="B10" s="1443" t="s">
        <v>881</v>
      </c>
      <c r="C10" s="1443" t="s">
        <v>6</v>
      </c>
      <c r="D10" s="1435" t="s">
        <v>1914</v>
      </c>
      <c r="E10" s="1435"/>
      <c r="F10" s="1435"/>
      <c r="G10" s="1435" t="s">
        <v>8</v>
      </c>
      <c r="H10" s="1435"/>
      <c r="I10" s="1435"/>
      <c r="J10" s="1435" t="s">
        <v>9</v>
      </c>
      <c r="K10" s="1435"/>
      <c r="L10" s="1435"/>
      <c r="M10" s="1435" t="s">
        <v>10</v>
      </c>
      <c r="N10" s="1435"/>
      <c r="O10" s="1435"/>
      <c r="P10" s="852" t="s">
        <v>1574</v>
      </c>
      <c r="Q10" s="1436" t="s">
        <v>1915</v>
      </c>
      <c r="R10" s="1436" t="s">
        <v>1916</v>
      </c>
      <c r="S10" s="853"/>
    </row>
    <row r="11" spans="1:19" ht="18" customHeight="1" x14ac:dyDescent="0.25">
      <c r="A11" s="1444"/>
      <c r="B11" s="1444"/>
      <c r="C11" s="1444"/>
      <c r="D11" s="854" t="s">
        <v>13</v>
      </c>
      <c r="E11" s="854" t="s">
        <v>14</v>
      </c>
      <c r="F11" s="854" t="s">
        <v>15</v>
      </c>
      <c r="G11" s="854" t="s">
        <v>16</v>
      </c>
      <c r="H11" s="854" t="s">
        <v>17</v>
      </c>
      <c r="I11" s="854" t="s">
        <v>18</v>
      </c>
      <c r="J11" s="854" t="s">
        <v>19</v>
      </c>
      <c r="K11" s="854" t="s">
        <v>20</v>
      </c>
      <c r="L11" s="854" t="s">
        <v>21</v>
      </c>
      <c r="M11" s="854" t="s">
        <v>22</v>
      </c>
      <c r="N11" s="854" t="s">
        <v>23</v>
      </c>
      <c r="O11" s="854" t="s">
        <v>24</v>
      </c>
      <c r="P11" s="854" t="s">
        <v>25</v>
      </c>
      <c r="Q11" s="1437"/>
      <c r="R11" s="1437"/>
      <c r="S11" s="853"/>
    </row>
    <row r="12" spans="1:19" ht="67.5" customHeight="1" x14ac:dyDescent="0.25">
      <c r="A12" s="855" t="s">
        <v>1917</v>
      </c>
      <c r="B12" s="855" t="s">
        <v>1918</v>
      </c>
      <c r="C12" s="856"/>
      <c r="D12" s="857"/>
      <c r="E12" s="857"/>
      <c r="F12" s="857"/>
      <c r="G12" s="857"/>
      <c r="H12" s="857"/>
      <c r="I12" s="857"/>
      <c r="J12" s="857"/>
      <c r="K12" s="857"/>
      <c r="L12" s="857"/>
      <c r="M12" s="857"/>
      <c r="N12" s="857"/>
      <c r="O12" s="857"/>
      <c r="P12" s="858"/>
      <c r="Q12" s="859" t="s">
        <v>1919</v>
      </c>
      <c r="R12" s="859"/>
    </row>
    <row r="13" spans="1:19" ht="56.25" customHeight="1" x14ac:dyDescent="0.25">
      <c r="A13" s="860" t="s">
        <v>1920</v>
      </c>
      <c r="B13" s="860" t="s">
        <v>1921</v>
      </c>
      <c r="C13" s="860" t="s">
        <v>1922</v>
      </c>
      <c r="D13" s="861"/>
      <c r="E13" s="861"/>
      <c r="F13" s="861"/>
      <c r="G13" s="862" t="s">
        <v>676</v>
      </c>
      <c r="H13" s="861"/>
      <c r="I13" s="861"/>
      <c r="J13" s="861"/>
      <c r="K13" s="861"/>
      <c r="L13" s="861"/>
      <c r="M13" s="861"/>
      <c r="N13" s="861"/>
      <c r="O13" s="861"/>
      <c r="P13" s="863"/>
      <c r="Q13" s="861"/>
      <c r="R13" s="861"/>
    </row>
    <row r="14" spans="1:19" ht="79.5" customHeight="1" x14ac:dyDescent="0.25">
      <c r="A14" s="864" t="s">
        <v>1923</v>
      </c>
      <c r="B14" s="860" t="s">
        <v>1924</v>
      </c>
      <c r="C14" s="124" t="s">
        <v>1925</v>
      </c>
      <c r="D14" s="865"/>
      <c r="E14" s="861"/>
      <c r="F14" s="861"/>
      <c r="G14" s="861"/>
      <c r="H14" s="861"/>
      <c r="I14" s="862"/>
      <c r="J14" s="862"/>
      <c r="K14" s="862"/>
      <c r="L14" s="862"/>
      <c r="M14" s="862"/>
      <c r="N14" s="862"/>
      <c r="O14" s="862"/>
      <c r="P14" s="861"/>
      <c r="Q14" s="863"/>
      <c r="R14" s="861"/>
    </row>
    <row r="15" spans="1:19" ht="53.25" customHeight="1" x14ac:dyDescent="0.25">
      <c r="A15" s="866" t="s">
        <v>1926</v>
      </c>
      <c r="B15" s="124" t="s">
        <v>1927</v>
      </c>
      <c r="C15" s="124" t="s">
        <v>1928</v>
      </c>
      <c r="D15" s="865"/>
      <c r="E15" s="861"/>
      <c r="F15" s="861"/>
      <c r="G15" s="861"/>
      <c r="H15" s="861"/>
      <c r="I15" s="862"/>
      <c r="J15" s="862"/>
      <c r="K15" s="862"/>
      <c r="L15" s="862"/>
      <c r="M15" s="862"/>
      <c r="N15" s="862"/>
      <c r="O15" s="862"/>
      <c r="P15" s="861"/>
      <c r="Q15" s="863"/>
      <c r="R15" s="861"/>
    </row>
    <row r="16" spans="1:19" ht="57" customHeight="1" x14ac:dyDescent="0.25">
      <c r="A16" s="866" t="s">
        <v>1929</v>
      </c>
      <c r="B16" s="124" t="s">
        <v>1927</v>
      </c>
      <c r="C16" s="124" t="s">
        <v>1928</v>
      </c>
      <c r="D16" s="865"/>
      <c r="E16" s="861"/>
      <c r="F16" s="861"/>
      <c r="G16" s="861"/>
      <c r="H16" s="861"/>
      <c r="I16" s="862"/>
      <c r="J16" s="862"/>
      <c r="K16" s="862"/>
      <c r="L16" s="862"/>
      <c r="M16" s="862"/>
      <c r="N16" s="862"/>
      <c r="O16" s="862"/>
      <c r="P16" s="861"/>
      <c r="Q16" s="863"/>
      <c r="R16" s="861"/>
    </row>
    <row r="17" spans="1:18" ht="45.75" customHeight="1" x14ac:dyDescent="0.25">
      <c r="A17" s="867" t="s">
        <v>1930</v>
      </c>
      <c r="B17" s="124" t="s">
        <v>1931</v>
      </c>
      <c r="C17" s="124" t="s">
        <v>1928</v>
      </c>
      <c r="D17" s="865"/>
      <c r="E17" s="861"/>
      <c r="F17" s="861"/>
      <c r="G17" s="861"/>
      <c r="H17" s="861"/>
      <c r="I17" s="862"/>
      <c r="J17" s="862"/>
      <c r="K17" s="862"/>
      <c r="L17" s="862"/>
      <c r="M17" s="862"/>
      <c r="N17" s="862"/>
      <c r="O17" s="862"/>
      <c r="P17" s="861"/>
      <c r="Q17" s="863"/>
      <c r="R17" s="861"/>
    </row>
    <row r="18" spans="1:18" ht="119.25" customHeight="1" x14ac:dyDescent="0.25">
      <c r="A18" s="868" t="s">
        <v>1932</v>
      </c>
      <c r="B18" s="869" t="s">
        <v>1933</v>
      </c>
      <c r="C18" s="124" t="s">
        <v>1934</v>
      </c>
      <c r="D18" s="870"/>
      <c r="E18" s="870"/>
      <c r="F18" s="870"/>
      <c r="G18" s="870"/>
      <c r="H18" s="870"/>
      <c r="I18" s="870"/>
      <c r="J18" s="870"/>
      <c r="K18" s="870"/>
      <c r="L18" s="870"/>
      <c r="M18" s="870"/>
      <c r="N18" s="870"/>
      <c r="O18" s="870"/>
      <c r="P18" s="871"/>
      <c r="Q18" s="871"/>
      <c r="R18" s="872" t="s">
        <v>1935</v>
      </c>
    </row>
    <row r="19" spans="1:18" ht="72.75" customHeight="1" x14ac:dyDescent="0.25">
      <c r="A19" s="860" t="s">
        <v>1936</v>
      </c>
      <c r="B19" s="124" t="s">
        <v>1937</v>
      </c>
      <c r="C19" s="873" t="s">
        <v>1928</v>
      </c>
      <c r="D19" s="861"/>
      <c r="E19" s="861"/>
      <c r="F19" s="861"/>
      <c r="G19" s="862" t="s">
        <v>36</v>
      </c>
      <c r="H19" s="861"/>
      <c r="I19" s="861"/>
      <c r="J19" s="861"/>
      <c r="K19" s="861"/>
      <c r="L19" s="861"/>
      <c r="M19" s="861"/>
      <c r="N19" s="861"/>
      <c r="O19" s="861"/>
      <c r="P19" s="863"/>
      <c r="Q19" s="861"/>
      <c r="R19" s="861"/>
    </row>
    <row r="20" spans="1:18" ht="63.75" customHeight="1" x14ac:dyDescent="0.25">
      <c r="A20" s="860" t="s">
        <v>1938</v>
      </c>
      <c r="B20" s="124" t="s">
        <v>1939</v>
      </c>
      <c r="C20" s="124" t="s">
        <v>1940</v>
      </c>
      <c r="D20" s="861"/>
      <c r="E20" s="862">
        <v>1</v>
      </c>
      <c r="F20" s="861"/>
      <c r="G20" s="861"/>
      <c r="H20" s="861"/>
      <c r="I20" s="862">
        <v>1</v>
      </c>
      <c r="J20" s="861"/>
      <c r="K20" s="861"/>
      <c r="L20" s="861"/>
      <c r="M20" s="861"/>
      <c r="N20" s="861"/>
      <c r="O20" s="861"/>
      <c r="P20" s="863"/>
      <c r="Q20" s="861"/>
      <c r="R20" s="861"/>
    </row>
    <row r="21" spans="1:18" ht="57" customHeight="1" x14ac:dyDescent="0.25">
      <c r="A21" s="124" t="s">
        <v>1941</v>
      </c>
      <c r="B21" s="124" t="s">
        <v>1942</v>
      </c>
      <c r="C21" s="124" t="s">
        <v>1943</v>
      </c>
      <c r="D21" s="861"/>
      <c r="E21" s="862"/>
      <c r="F21" s="861"/>
      <c r="G21" s="861"/>
      <c r="H21" s="861"/>
      <c r="I21" s="862"/>
      <c r="J21" s="861"/>
      <c r="K21" s="861"/>
      <c r="L21" s="861"/>
      <c r="M21" s="861"/>
      <c r="N21" s="861"/>
      <c r="O21" s="861"/>
      <c r="P21" s="863"/>
      <c r="Q21" s="861"/>
      <c r="R21" s="861"/>
    </row>
    <row r="22" spans="1:18" ht="63.75" customHeight="1" x14ac:dyDescent="0.25">
      <c r="A22" s="124" t="s">
        <v>1944</v>
      </c>
      <c r="B22" s="124" t="s">
        <v>1945</v>
      </c>
      <c r="C22" s="124" t="s">
        <v>1946</v>
      </c>
      <c r="D22" s="861"/>
      <c r="E22" s="862"/>
      <c r="F22" s="861"/>
      <c r="G22" s="861"/>
      <c r="H22" s="861"/>
      <c r="I22" s="862"/>
      <c r="J22" s="861"/>
      <c r="K22" s="861"/>
      <c r="L22" s="861"/>
      <c r="M22" s="861"/>
      <c r="N22" s="861"/>
      <c r="O22" s="861"/>
      <c r="P22" s="863"/>
      <c r="Q22" s="861"/>
      <c r="R22" s="861"/>
    </row>
    <row r="23" spans="1:18" ht="42" customHeight="1" x14ac:dyDescent="0.25">
      <c r="A23" s="867" t="s">
        <v>1947</v>
      </c>
      <c r="B23" s="124" t="s">
        <v>1948</v>
      </c>
      <c r="C23" s="124" t="s">
        <v>1949</v>
      </c>
      <c r="D23" s="865"/>
      <c r="E23" s="861"/>
      <c r="F23" s="861"/>
      <c r="G23" s="861"/>
      <c r="H23" s="861"/>
      <c r="I23" s="862"/>
      <c r="J23" s="862"/>
      <c r="K23" s="862"/>
      <c r="L23" s="862"/>
      <c r="M23" s="862"/>
      <c r="N23" s="862"/>
      <c r="O23" s="862"/>
      <c r="P23" s="861"/>
      <c r="Q23" s="863"/>
      <c r="R23" s="861"/>
    </row>
    <row r="24" spans="1:18" ht="45.75" customHeight="1" x14ac:dyDescent="0.25">
      <c r="A24" s="867" t="s">
        <v>1950</v>
      </c>
      <c r="B24" s="124" t="s">
        <v>1951</v>
      </c>
      <c r="C24" s="124"/>
      <c r="D24" s="865"/>
      <c r="E24" s="861"/>
      <c r="F24" s="861"/>
      <c r="G24" s="861"/>
      <c r="H24" s="861"/>
      <c r="I24" s="862"/>
      <c r="J24" s="862"/>
      <c r="K24" s="862"/>
      <c r="L24" s="862"/>
      <c r="M24" s="862"/>
      <c r="N24" s="862"/>
      <c r="O24" s="862"/>
      <c r="P24" s="861"/>
      <c r="Q24" s="863"/>
      <c r="R24" s="861"/>
    </row>
    <row r="25" spans="1:18" ht="45" customHeight="1" x14ac:dyDescent="0.25">
      <c r="A25" s="867" t="s">
        <v>1952</v>
      </c>
      <c r="B25" s="124" t="s">
        <v>1953</v>
      </c>
      <c r="C25" s="124"/>
      <c r="D25" s="865"/>
      <c r="E25" s="861"/>
      <c r="F25" s="861"/>
      <c r="G25" s="861"/>
      <c r="H25" s="861"/>
      <c r="I25" s="862"/>
      <c r="J25" s="862"/>
      <c r="K25" s="862"/>
      <c r="L25" s="862"/>
      <c r="M25" s="862"/>
      <c r="N25" s="862"/>
      <c r="O25" s="862"/>
      <c r="P25" s="861"/>
      <c r="Q25" s="863"/>
      <c r="R25" s="861"/>
    </row>
    <row r="26" spans="1:18" ht="48.75" customHeight="1" x14ac:dyDescent="0.25">
      <c r="A26" s="874" t="s">
        <v>1954</v>
      </c>
      <c r="B26" s="875" t="s">
        <v>1955</v>
      </c>
      <c r="C26" s="873" t="s">
        <v>1956</v>
      </c>
      <c r="D26" s="876"/>
      <c r="E26" s="877"/>
      <c r="F26" s="878"/>
      <c r="G26" s="862"/>
      <c r="H26" s="879"/>
      <c r="I26" s="878"/>
      <c r="J26" s="878"/>
      <c r="K26" s="877"/>
      <c r="L26" s="878"/>
      <c r="M26" s="877"/>
      <c r="N26" s="878"/>
      <c r="O26" s="880"/>
      <c r="P26" s="881">
        <v>2000</v>
      </c>
      <c r="Q26" s="882"/>
      <c r="R26" s="882"/>
    </row>
    <row r="27" spans="1:18" ht="48.75" customHeight="1" x14ac:dyDescent="0.25">
      <c r="A27" s="874" t="s">
        <v>1957</v>
      </c>
      <c r="B27" s="875" t="s">
        <v>1958</v>
      </c>
      <c r="C27" s="873"/>
      <c r="D27" s="876"/>
      <c r="E27" s="877"/>
      <c r="F27" s="878"/>
      <c r="G27" s="862"/>
      <c r="H27" s="879"/>
      <c r="I27" s="878"/>
      <c r="J27" s="878"/>
      <c r="K27" s="877"/>
      <c r="L27" s="878"/>
      <c r="M27" s="877"/>
      <c r="N27" s="878"/>
      <c r="O27" s="880"/>
      <c r="P27" s="881"/>
      <c r="Q27" s="882"/>
      <c r="R27" s="882"/>
    </row>
    <row r="28" spans="1:18" ht="60" customHeight="1" x14ac:dyDescent="0.25">
      <c r="A28" s="883" t="s">
        <v>1959</v>
      </c>
      <c r="B28" s="855" t="s">
        <v>1960</v>
      </c>
      <c r="C28" s="855" t="s">
        <v>1960</v>
      </c>
      <c r="D28" s="857"/>
      <c r="E28" s="857"/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8"/>
      <c r="Q28" s="857"/>
      <c r="R28" s="857"/>
    </row>
    <row r="29" spans="1:18" ht="78.75" customHeight="1" x14ac:dyDescent="0.25">
      <c r="A29" s="884" t="s">
        <v>1961</v>
      </c>
      <c r="B29" s="868" t="s">
        <v>1962</v>
      </c>
      <c r="C29" s="868" t="s">
        <v>1963</v>
      </c>
      <c r="D29" s="885"/>
      <c r="E29" s="885"/>
      <c r="F29" s="862"/>
      <c r="G29" s="885"/>
      <c r="H29" s="885"/>
      <c r="I29" s="862"/>
      <c r="J29" s="885"/>
      <c r="K29" s="885"/>
      <c r="L29" s="862"/>
      <c r="M29" s="885"/>
      <c r="N29" s="885"/>
      <c r="O29" s="862"/>
      <c r="P29" s="886"/>
      <c r="Q29" s="885"/>
      <c r="R29" s="885"/>
    </row>
    <row r="30" spans="1:18" ht="56.25" customHeight="1" x14ac:dyDescent="0.25">
      <c r="A30" s="124" t="s">
        <v>1964</v>
      </c>
      <c r="B30" s="124" t="s">
        <v>1965</v>
      </c>
      <c r="C30" s="124" t="s">
        <v>1966</v>
      </c>
      <c r="D30" s="861"/>
      <c r="E30" s="861"/>
      <c r="F30" s="861"/>
      <c r="G30" s="862">
        <v>1</v>
      </c>
      <c r="H30" s="861"/>
      <c r="I30" s="861"/>
      <c r="J30" s="862">
        <v>1</v>
      </c>
      <c r="K30" s="861"/>
      <c r="L30" s="861"/>
      <c r="M30" s="862">
        <v>1</v>
      </c>
      <c r="N30" s="861"/>
      <c r="O30" s="861"/>
      <c r="P30" s="863"/>
      <c r="Q30" s="861" t="s">
        <v>1919</v>
      </c>
      <c r="R30" s="861"/>
    </row>
    <row r="31" spans="1:18" ht="44.25" customHeight="1" x14ac:dyDescent="0.25">
      <c r="A31" s="124" t="s">
        <v>1967</v>
      </c>
      <c r="B31" s="124" t="s">
        <v>1968</v>
      </c>
      <c r="C31" s="124" t="s">
        <v>1969</v>
      </c>
      <c r="D31" s="862">
        <v>1</v>
      </c>
      <c r="E31" s="861"/>
      <c r="F31" s="861"/>
      <c r="G31" s="861"/>
      <c r="H31" s="861"/>
      <c r="I31" s="861"/>
      <c r="J31" s="861"/>
      <c r="K31" s="861"/>
      <c r="L31" s="861"/>
      <c r="M31" s="861"/>
      <c r="N31" s="861"/>
      <c r="O31" s="861"/>
      <c r="P31" s="863"/>
      <c r="Q31" s="861" t="s">
        <v>1919</v>
      </c>
      <c r="R31" s="861"/>
    </row>
    <row r="32" spans="1:18" ht="58.5" customHeight="1" x14ac:dyDescent="0.25">
      <c r="A32" s="124" t="s">
        <v>1970</v>
      </c>
      <c r="B32" s="124" t="s">
        <v>1971</v>
      </c>
      <c r="C32" s="873" t="s">
        <v>1972</v>
      </c>
      <c r="D32" s="861"/>
      <c r="E32" s="861"/>
      <c r="F32" s="861"/>
      <c r="G32" s="861"/>
      <c r="H32" s="862">
        <v>1</v>
      </c>
      <c r="I32" s="861"/>
      <c r="J32" s="861"/>
      <c r="K32" s="861"/>
      <c r="L32" s="861"/>
      <c r="M32" s="861"/>
      <c r="N32" s="861"/>
      <c r="O32" s="861"/>
      <c r="P32" s="863"/>
      <c r="Q32" s="861" t="s">
        <v>1919</v>
      </c>
      <c r="R32" s="861"/>
    </row>
    <row r="33" spans="1:18" ht="38.25" x14ac:dyDescent="0.25">
      <c r="A33" s="884" t="s">
        <v>1973</v>
      </c>
      <c r="B33" s="860" t="s">
        <v>1974</v>
      </c>
      <c r="C33" s="860" t="s">
        <v>1975</v>
      </c>
      <c r="D33" s="861"/>
      <c r="E33" s="862">
        <v>1</v>
      </c>
      <c r="F33" s="862">
        <v>1</v>
      </c>
      <c r="G33" s="862">
        <v>1</v>
      </c>
      <c r="H33" s="862">
        <v>1</v>
      </c>
      <c r="I33" s="862">
        <v>1</v>
      </c>
      <c r="J33" s="862">
        <v>1</v>
      </c>
      <c r="K33" s="862">
        <v>1</v>
      </c>
      <c r="L33" s="862">
        <v>1</v>
      </c>
      <c r="M33" s="862">
        <v>1</v>
      </c>
      <c r="N33" s="861"/>
      <c r="O33" s="861"/>
      <c r="P33" s="863"/>
      <c r="Q33" s="861"/>
      <c r="R33" s="861"/>
    </row>
    <row r="34" spans="1:18" ht="42" customHeight="1" x14ac:dyDescent="0.25">
      <c r="A34" s="875" t="s">
        <v>1976</v>
      </c>
      <c r="B34" s="124" t="s">
        <v>1977</v>
      </c>
      <c r="C34" s="124" t="s">
        <v>1978</v>
      </c>
      <c r="D34" s="861"/>
      <c r="E34" s="862"/>
      <c r="F34" s="862"/>
      <c r="G34" s="861"/>
      <c r="H34" s="861"/>
      <c r="I34" s="861"/>
      <c r="J34" s="861"/>
      <c r="K34" s="861"/>
      <c r="L34" s="861"/>
      <c r="M34" s="861"/>
      <c r="N34" s="861"/>
      <c r="O34" s="861"/>
      <c r="P34" s="863"/>
      <c r="Q34" s="861"/>
      <c r="R34" s="861"/>
    </row>
    <row r="35" spans="1:18" ht="55.5" customHeight="1" x14ac:dyDescent="0.25">
      <c r="A35" s="860" t="s">
        <v>1979</v>
      </c>
      <c r="B35" s="124" t="s">
        <v>1980</v>
      </c>
      <c r="C35" s="124" t="s">
        <v>1981</v>
      </c>
      <c r="D35" s="861"/>
      <c r="E35" s="861"/>
      <c r="F35" s="861"/>
      <c r="G35" s="862"/>
      <c r="H35" s="861"/>
      <c r="I35" s="861"/>
      <c r="J35" s="861"/>
      <c r="K35" s="861"/>
      <c r="L35" s="861"/>
      <c r="M35" s="861"/>
      <c r="N35" s="861"/>
      <c r="O35" s="861"/>
      <c r="P35" s="863"/>
      <c r="Q35" s="861"/>
      <c r="R35" s="861"/>
    </row>
    <row r="36" spans="1:18" ht="47.25" customHeight="1" x14ac:dyDescent="0.25">
      <c r="A36" s="875" t="s">
        <v>1982</v>
      </c>
      <c r="B36" s="124" t="s">
        <v>1983</v>
      </c>
      <c r="C36" s="124" t="s">
        <v>1984</v>
      </c>
      <c r="D36" s="861"/>
      <c r="E36" s="862"/>
      <c r="F36" s="862"/>
      <c r="G36" s="861"/>
      <c r="H36" s="861"/>
      <c r="I36" s="861"/>
      <c r="J36" s="861"/>
      <c r="K36" s="861"/>
      <c r="L36" s="861"/>
      <c r="M36" s="861"/>
      <c r="N36" s="861"/>
      <c r="O36" s="861"/>
      <c r="P36" s="863"/>
      <c r="Q36" s="861"/>
      <c r="R36" s="861"/>
    </row>
    <row r="37" spans="1:18" ht="59.25" customHeight="1" x14ac:dyDescent="0.25">
      <c r="A37" s="873" t="s">
        <v>1985</v>
      </c>
      <c r="B37" s="124" t="s">
        <v>1986</v>
      </c>
      <c r="C37" s="124" t="s">
        <v>1987</v>
      </c>
      <c r="D37" s="861"/>
      <c r="E37" s="861"/>
      <c r="F37" s="862"/>
      <c r="G37" s="861"/>
      <c r="H37" s="861"/>
      <c r="I37" s="862"/>
      <c r="J37" s="861"/>
      <c r="K37" s="861"/>
      <c r="L37" s="862"/>
      <c r="M37" s="861"/>
      <c r="N37" s="861"/>
      <c r="O37" s="862"/>
      <c r="P37" s="863"/>
      <c r="Q37" s="861"/>
      <c r="R37" s="861"/>
    </row>
    <row r="38" spans="1:18" ht="59.25" customHeight="1" x14ac:dyDescent="0.25">
      <c r="A38" s="873" t="s">
        <v>1988</v>
      </c>
      <c r="B38" s="124" t="s">
        <v>1989</v>
      </c>
      <c r="C38" s="124" t="s">
        <v>1990</v>
      </c>
      <c r="D38" s="861"/>
      <c r="E38" s="861"/>
      <c r="F38" s="862"/>
      <c r="G38" s="861"/>
      <c r="H38" s="861"/>
      <c r="I38" s="862"/>
      <c r="J38" s="861"/>
      <c r="K38" s="861"/>
      <c r="L38" s="862"/>
      <c r="M38" s="861"/>
      <c r="N38" s="861"/>
      <c r="O38" s="862"/>
      <c r="P38" s="863"/>
      <c r="Q38" s="861"/>
      <c r="R38" s="861"/>
    </row>
    <row r="39" spans="1:18" ht="38.25" x14ac:dyDescent="0.25">
      <c r="A39" s="887" t="s">
        <v>1991</v>
      </c>
      <c r="B39" s="860" t="s">
        <v>1992</v>
      </c>
      <c r="C39" s="124"/>
      <c r="D39" s="861"/>
      <c r="E39" s="861"/>
      <c r="F39" s="862"/>
      <c r="G39" s="861"/>
      <c r="H39" s="861"/>
      <c r="I39" s="862"/>
      <c r="J39" s="861"/>
      <c r="K39" s="861"/>
      <c r="L39" s="861"/>
      <c r="M39" s="862"/>
      <c r="N39" s="861"/>
      <c r="O39" s="861"/>
      <c r="P39" s="863"/>
      <c r="Q39" s="861"/>
      <c r="R39" s="861"/>
    </row>
    <row r="40" spans="1:18" ht="97.5" customHeight="1" x14ac:dyDescent="0.25">
      <c r="A40" s="124" t="s">
        <v>1993</v>
      </c>
      <c r="B40" s="124" t="s">
        <v>1994</v>
      </c>
      <c r="C40" s="124" t="s">
        <v>1995</v>
      </c>
      <c r="D40" s="862"/>
      <c r="E40" s="862"/>
      <c r="F40" s="862"/>
      <c r="G40" s="862"/>
      <c r="H40" s="862"/>
      <c r="I40" s="862"/>
      <c r="J40" s="862"/>
      <c r="K40" s="862"/>
      <c r="L40" s="862"/>
      <c r="M40" s="862"/>
      <c r="N40" s="862"/>
      <c r="O40" s="862"/>
      <c r="P40" s="863"/>
      <c r="Q40" s="861"/>
      <c r="R40" s="861"/>
    </row>
    <row r="41" spans="1:18" ht="25.5" x14ac:dyDescent="0.25">
      <c r="A41" s="873" t="s">
        <v>1996</v>
      </c>
      <c r="B41" s="888" t="s">
        <v>659</v>
      </c>
      <c r="C41" s="873" t="s">
        <v>1997</v>
      </c>
      <c r="D41" s="889"/>
      <c r="E41" s="890"/>
      <c r="F41" s="890"/>
      <c r="G41" s="890"/>
      <c r="H41" s="890"/>
      <c r="I41" s="890"/>
      <c r="J41" s="890"/>
      <c r="K41" s="890"/>
      <c r="L41" s="890"/>
      <c r="M41" s="889"/>
      <c r="N41" s="889"/>
      <c r="O41" s="889"/>
      <c r="P41" s="889"/>
      <c r="Q41" s="889"/>
      <c r="R41" s="889"/>
    </row>
    <row r="42" spans="1:18" ht="49.5" customHeight="1" x14ac:dyDescent="0.25">
      <c r="A42" s="873" t="s">
        <v>1998</v>
      </c>
      <c r="B42" s="875" t="s">
        <v>659</v>
      </c>
      <c r="C42" s="873" t="s">
        <v>1997</v>
      </c>
      <c r="D42" s="861"/>
      <c r="E42" s="861"/>
      <c r="F42" s="861"/>
      <c r="G42" s="862" t="s">
        <v>36</v>
      </c>
      <c r="H42" s="861"/>
      <c r="I42" s="861"/>
      <c r="J42" s="861"/>
      <c r="K42" s="861"/>
      <c r="L42" s="861"/>
      <c r="M42" s="861"/>
      <c r="N42" s="861"/>
      <c r="O42" s="861"/>
      <c r="P42" s="863"/>
      <c r="Q42" s="861" t="s">
        <v>1919</v>
      </c>
      <c r="R42" s="861" t="s">
        <v>666</v>
      </c>
    </row>
    <row r="43" spans="1:18" ht="64.5" customHeight="1" x14ac:dyDescent="0.25">
      <c r="A43" s="873" t="s">
        <v>1999</v>
      </c>
      <c r="B43" s="124" t="s">
        <v>2000</v>
      </c>
      <c r="C43" s="873" t="s">
        <v>1997</v>
      </c>
      <c r="D43" s="861"/>
      <c r="E43" s="861"/>
      <c r="F43" s="861"/>
      <c r="G43" s="861"/>
      <c r="H43" s="862" t="s">
        <v>36</v>
      </c>
      <c r="I43" s="861"/>
      <c r="J43" s="861"/>
      <c r="K43" s="861"/>
      <c r="L43" s="861"/>
      <c r="M43" s="861"/>
      <c r="N43" s="861"/>
      <c r="O43" s="861"/>
      <c r="P43" s="863"/>
      <c r="Q43" s="861" t="s">
        <v>1919</v>
      </c>
      <c r="R43" s="861" t="s">
        <v>666</v>
      </c>
    </row>
    <row r="44" spans="1:18" ht="63.75" customHeight="1" x14ac:dyDescent="0.25">
      <c r="A44" s="873" t="s">
        <v>2001</v>
      </c>
      <c r="B44" s="873" t="s">
        <v>662</v>
      </c>
      <c r="C44" s="873" t="s">
        <v>1997</v>
      </c>
      <c r="D44" s="882"/>
      <c r="E44" s="891"/>
      <c r="F44" s="891"/>
      <c r="G44" s="891"/>
      <c r="H44" s="891"/>
      <c r="I44" s="891"/>
      <c r="J44" s="891"/>
      <c r="K44" s="882"/>
      <c r="L44" s="882"/>
      <c r="M44" s="882"/>
      <c r="N44" s="882"/>
      <c r="O44" s="882"/>
      <c r="P44" s="863"/>
      <c r="Q44" s="861" t="s">
        <v>1919</v>
      </c>
      <c r="R44" s="861" t="s">
        <v>666</v>
      </c>
    </row>
    <row r="45" spans="1:18" ht="38.25" x14ac:dyDescent="0.25">
      <c r="A45" s="873" t="s">
        <v>2002</v>
      </c>
      <c r="B45" s="873" t="s">
        <v>1294</v>
      </c>
      <c r="C45" s="873" t="s">
        <v>1997</v>
      </c>
      <c r="D45" s="882"/>
      <c r="E45" s="891"/>
      <c r="F45" s="891"/>
      <c r="G45" s="891"/>
      <c r="H45" s="891"/>
      <c r="I45" s="891"/>
      <c r="J45" s="891"/>
      <c r="K45" s="882"/>
      <c r="L45" s="882"/>
      <c r="M45" s="882"/>
      <c r="N45" s="882"/>
      <c r="O45" s="882"/>
      <c r="P45" s="863"/>
      <c r="Q45" s="861"/>
      <c r="R45" s="861"/>
    </row>
    <row r="46" spans="1:18" ht="38.25" x14ac:dyDescent="0.25">
      <c r="A46" s="887" t="s">
        <v>2003</v>
      </c>
      <c r="B46" s="860" t="s">
        <v>2004</v>
      </c>
      <c r="C46" s="873" t="s">
        <v>2005</v>
      </c>
      <c r="D46" s="861"/>
      <c r="E46" s="861"/>
      <c r="F46" s="861"/>
      <c r="G46" s="862">
        <v>15</v>
      </c>
      <c r="H46" s="861"/>
      <c r="I46" s="861"/>
      <c r="J46" s="861"/>
      <c r="K46" s="861"/>
      <c r="L46" s="862">
        <v>15</v>
      </c>
      <c r="M46" s="861"/>
      <c r="N46" s="861"/>
      <c r="O46" s="861"/>
      <c r="P46" s="863"/>
      <c r="Q46" s="861" t="s">
        <v>1919</v>
      </c>
      <c r="R46" s="861" t="s">
        <v>666</v>
      </c>
    </row>
    <row r="47" spans="1:18" ht="38.25" x14ac:dyDescent="0.25">
      <c r="A47" s="887" t="s">
        <v>2006</v>
      </c>
      <c r="B47" s="860" t="s">
        <v>2004</v>
      </c>
      <c r="C47" s="873" t="s">
        <v>2007</v>
      </c>
      <c r="D47" s="861"/>
      <c r="E47" s="861"/>
      <c r="F47" s="861"/>
      <c r="G47" s="861"/>
      <c r="H47" s="861"/>
      <c r="I47" s="861"/>
      <c r="J47" s="861"/>
      <c r="K47" s="861"/>
      <c r="L47" s="861"/>
      <c r="M47" s="861"/>
      <c r="N47" s="861"/>
      <c r="O47" s="861"/>
      <c r="P47" s="863"/>
      <c r="Q47" s="861"/>
      <c r="R47" s="861"/>
    </row>
    <row r="48" spans="1:18" ht="38.25" x14ac:dyDescent="0.25">
      <c r="A48" s="860" t="s">
        <v>2008</v>
      </c>
      <c r="B48" s="860" t="s">
        <v>2009</v>
      </c>
      <c r="C48" s="887" t="s">
        <v>2010</v>
      </c>
      <c r="D48" s="861"/>
      <c r="E48" s="861"/>
      <c r="F48" s="862"/>
      <c r="G48" s="862"/>
      <c r="H48" s="861"/>
      <c r="I48" s="861"/>
      <c r="J48" s="861"/>
      <c r="K48" s="861"/>
      <c r="L48" s="861"/>
      <c r="M48" s="861"/>
      <c r="N48" s="861"/>
      <c r="O48" s="861"/>
      <c r="P48" s="863"/>
      <c r="Q48" s="861"/>
      <c r="R48" s="861"/>
    </row>
    <row r="49" spans="1:18" ht="45.75" customHeight="1" x14ac:dyDescent="0.25">
      <c r="A49" s="124" t="s">
        <v>2011</v>
      </c>
      <c r="B49" s="124" t="s">
        <v>2012</v>
      </c>
      <c r="C49" s="873" t="s">
        <v>2013</v>
      </c>
      <c r="D49" s="882"/>
      <c r="E49" s="882"/>
      <c r="F49" s="892"/>
      <c r="G49" s="882"/>
      <c r="H49" s="882"/>
      <c r="I49" s="882"/>
      <c r="J49" s="882"/>
      <c r="K49" s="882"/>
      <c r="L49" s="882"/>
      <c r="M49" s="882"/>
      <c r="N49" s="882"/>
      <c r="O49" s="882"/>
      <c r="P49" s="863"/>
      <c r="Q49" s="861" t="s">
        <v>1919</v>
      </c>
      <c r="R49" s="861" t="s">
        <v>2014</v>
      </c>
    </row>
    <row r="50" spans="1:18" ht="36" customHeight="1" x14ac:dyDescent="0.25">
      <c r="A50" s="124" t="s">
        <v>2015</v>
      </c>
      <c r="B50" s="124" t="s">
        <v>2012</v>
      </c>
      <c r="C50" s="873" t="s">
        <v>2016</v>
      </c>
      <c r="D50" s="882"/>
      <c r="E50" s="893"/>
      <c r="F50" s="862" t="s">
        <v>36</v>
      </c>
      <c r="G50" s="861"/>
      <c r="H50" s="861"/>
      <c r="I50" s="862" t="s">
        <v>36</v>
      </c>
      <c r="J50" s="861"/>
      <c r="K50" s="861"/>
      <c r="L50" s="862" t="s">
        <v>36</v>
      </c>
      <c r="M50" s="861"/>
      <c r="N50" s="862" t="s">
        <v>36</v>
      </c>
      <c r="O50" s="882"/>
      <c r="P50" s="863"/>
      <c r="Q50" s="861" t="s">
        <v>1919</v>
      </c>
      <c r="R50" s="861" t="s">
        <v>2014</v>
      </c>
    </row>
    <row r="51" spans="1:18" ht="91.5" customHeight="1" x14ac:dyDescent="0.25">
      <c r="A51" s="860" t="s">
        <v>2017</v>
      </c>
      <c r="B51" s="124" t="s">
        <v>2018</v>
      </c>
      <c r="C51" s="873" t="s">
        <v>2019</v>
      </c>
      <c r="D51" s="861"/>
      <c r="E51" s="862"/>
      <c r="F51" s="862"/>
      <c r="G51" s="862"/>
      <c r="H51" s="861"/>
      <c r="I51" s="861"/>
      <c r="J51" s="861"/>
      <c r="K51" s="861"/>
      <c r="L51" s="861"/>
      <c r="M51" s="861"/>
      <c r="N51" s="861"/>
      <c r="O51" s="861"/>
      <c r="P51" s="863"/>
      <c r="Q51" s="861" t="s">
        <v>1919</v>
      </c>
      <c r="R51" s="861" t="s">
        <v>2014</v>
      </c>
    </row>
    <row r="52" spans="1:18" ht="82.5" customHeight="1" x14ac:dyDescent="0.25">
      <c r="A52" s="868" t="s">
        <v>2020</v>
      </c>
      <c r="B52" s="869" t="s">
        <v>2021</v>
      </c>
      <c r="C52" s="873" t="s">
        <v>2022</v>
      </c>
      <c r="D52" s="862"/>
      <c r="E52" s="862"/>
      <c r="F52" s="862"/>
      <c r="G52" s="862"/>
      <c r="H52" s="862"/>
      <c r="I52" s="862"/>
      <c r="J52" s="862"/>
      <c r="K52" s="862"/>
      <c r="L52" s="862"/>
      <c r="M52" s="862"/>
      <c r="N52" s="862"/>
      <c r="O52" s="862"/>
      <c r="P52" s="863"/>
      <c r="Q52" s="861" t="s">
        <v>1919</v>
      </c>
      <c r="R52" s="894"/>
    </row>
    <row r="53" spans="1:18" ht="50.25" customHeight="1" x14ac:dyDescent="0.25">
      <c r="A53" s="124" t="s">
        <v>2023</v>
      </c>
      <c r="B53" s="124" t="s">
        <v>257</v>
      </c>
      <c r="C53" s="873" t="s">
        <v>2024</v>
      </c>
      <c r="D53" s="861"/>
      <c r="E53" s="861"/>
      <c r="F53" s="861"/>
      <c r="G53" s="861"/>
      <c r="H53" s="861"/>
      <c r="I53" s="862">
        <v>15</v>
      </c>
      <c r="J53" s="861"/>
      <c r="K53" s="861"/>
      <c r="L53" s="861"/>
      <c r="M53" s="862">
        <v>15</v>
      </c>
      <c r="N53" s="861"/>
      <c r="O53" s="861"/>
      <c r="P53" s="863"/>
      <c r="Q53" s="861" t="s">
        <v>1919</v>
      </c>
      <c r="R53" s="861" t="s">
        <v>832</v>
      </c>
    </row>
    <row r="54" spans="1:18" ht="54" customHeight="1" x14ac:dyDescent="0.25">
      <c r="A54" s="124" t="s">
        <v>2025</v>
      </c>
      <c r="B54" s="124" t="s">
        <v>257</v>
      </c>
      <c r="C54" s="873" t="s">
        <v>2026</v>
      </c>
      <c r="D54" s="861"/>
      <c r="E54" s="861"/>
      <c r="F54" s="861"/>
      <c r="G54" s="861"/>
      <c r="H54" s="861"/>
      <c r="I54" s="862">
        <v>15</v>
      </c>
      <c r="J54" s="861"/>
      <c r="K54" s="861"/>
      <c r="L54" s="862">
        <v>15</v>
      </c>
      <c r="M54" s="861"/>
      <c r="N54" s="861"/>
      <c r="O54" s="861"/>
      <c r="P54" s="863"/>
      <c r="Q54" s="861" t="s">
        <v>1919</v>
      </c>
      <c r="R54" s="861" t="s">
        <v>832</v>
      </c>
    </row>
    <row r="55" spans="1:18" ht="49.5" customHeight="1" x14ac:dyDescent="0.25">
      <c r="A55" s="873" t="s">
        <v>2027</v>
      </c>
      <c r="B55" s="124" t="s">
        <v>2028</v>
      </c>
      <c r="C55" s="873" t="s">
        <v>2029</v>
      </c>
      <c r="D55" s="861"/>
      <c r="E55" s="861"/>
      <c r="F55" s="861"/>
      <c r="G55" s="862">
        <v>30</v>
      </c>
      <c r="H55" s="861"/>
      <c r="I55" s="861"/>
      <c r="J55" s="862">
        <v>30</v>
      </c>
      <c r="K55" s="861"/>
      <c r="L55" s="861"/>
      <c r="M55" s="862">
        <v>30</v>
      </c>
      <c r="N55" s="862">
        <v>30</v>
      </c>
      <c r="O55" s="861"/>
      <c r="P55" s="861"/>
      <c r="Q55" s="861" t="s">
        <v>1919</v>
      </c>
      <c r="R55" s="861" t="s">
        <v>2030</v>
      </c>
    </row>
    <row r="56" spans="1:18" ht="99" customHeight="1" x14ac:dyDescent="0.25">
      <c r="A56" s="875" t="s">
        <v>2031</v>
      </c>
      <c r="B56" s="875" t="s">
        <v>2032</v>
      </c>
      <c r="C56" s="873" t="s">
        <v>2029</v>
      </c>
      <c r="D56" s="861"/>
      <c r="E56" s="862">
        <v>30</v>
      </c>
      <c r="F56" s="861"/>
      <c r="G56" s="861"/>
      <c r="H56" s="862">
        <v>30</v>
      </c>
      <c r="I56" s="861"/>
      <c r="J56" s="861"/>
      <c r="K56" s="862">
        <v>30</v>
      </c>
      <c r="L56" s="861"/>
      <c r="M56" s="861"/>
      <c r="N56" s="862">
        <v>30</v>
      </c>
      <c r="O56" s="861"/>
      <c r="P56" s="863"/>
      <c r="Q56" s="861" t="s">
        <v>1919</v>
      </c>
      <c r="R56" s="861" t="s">
        <v>2033</v>
      </c>
    </row>
    <row r="57" spans="1:18" ht="48" customHeight="1" x14ac:dyDescent="0.25">
      <c r="A57" s="124" t="s">
        <v>2034</v>
      </c>
      <c r="B57" s="124" t="s">
        <v>257</v>
      </c>
      <c r="C57" s="873" t="s">
        <v>2035</v>
      </c>
      <c r="D57" s="861"/>
      <c r="E57" s="862">
        <v>1</v>
      </c>
      <c r="F57" s="862">
        <v>1</v>
      </c>
      <c r="G57" s="862">
        <v>1</v>
      </c>
      <c r="H57" s="862">
        <v>1</v>
      </c>
      <c r="I57" s="862">
        <v>1</v>
      </c>
      <c r="J57" s="862">
        <v>1</v>
      </c>
      <c r="K57" s="862">
        <v>1</v>
      </c>
      <c r="L57" s="862">
        <v>1</v>
      </c>
      <c r="M57" s="862">
        <v>1</v>
      </c>
      <c r="N57" s="862">
        <v>1</v>
      </c>
      <c r="O57" s="861"/>
      <c r="P57" s="863"/>
      <c r="Q57" s="861" t="s">
        <v>1919</v>
      </c>
      <c r="R57" s="861" t="s">
        <v>832</v>
      </c>
    </row>
    <row r="58" spans="1:18" ht="48" customHeight="1" x14ac:dyDescent="0.25">
      <c r="A58" s="124" t="s">
        <v>2036</v>
      </c>
      <c r="B58" s="875" t="s">
        <v>257</v>
      </c>
      <c r="C58" s="895" t="s">
        <v>2037</v>
      </c>
      <c r="D58" s="879"/>
      <c r="E58" s="879"/>
      <c r="F58" s="879"/>
      <c r="G58" s="896">
        <v>25</v>
      </c>
      <c r="H58" s="879"/>
      <c r="I58" s="879"/>
      <c r="J58" s="879"/>
      <c r="K58" s="879"/>
      <c r="L58" s="896">
        <v>25</v>
      </c>
      <c r="M58" s="879"/>
      <c r="N58" s="879"/>
      <c r="O58" s="879"/>
      <c r="P58" s="879"/>
      <c r="Q58" s="879"/>
      <c r="R58" s="879"/>
    </row>
    <row r="59" spans="1:18" ht="32.25" customHeight="1" x14ac:dyDescent="0.25">
      <c r="A59" s="124" t="s">
        <v>2038</v>
      </c>
      <c r="B59" s="875" t="s">
        <v>2039</v>
      </c>
      <c r="C59" s="873" t="s">
        <v>2040</v>
      </c>
      <c r="D59" s="861"/>
      <c r="E59" s="861"/>
      <c r="F59" s="862">
        <v>1</v>
      </c>
      <c r="G59" s="861"/>
      <c r="H59" s="861"/>
      <c r="I59" s="861"/>
      <c r="J59" s="861"/>
      <c r="K59" s="862">
        <v>1</v>
      </c>
      <c r="L59" s="861"/>
      <c r="M59" s="861"/>
      <c r="N59" s="861"/>
      <c r="O59" s="861"/>
      <c r="P59" s="863"/>
      <c r="Q59" s="861" t="s">
        <v>1919</v>
      </c>
      <c r="R59" s="861" t="s">
        <v>832</v>
      </c>
    </row>
    <row r="60" spans="1:18" ht="49.5" customHeight="1" x14ac:dyDescent="0.25">
      <c r="A60" s="124" t="s">
        <v>2041</v>
      </c>
      <c r="B60" s="875" t="s">
        <v>257</v>
      </c>
      <c r="C60" s="873" t="s">
        <v>2029</v>
      </c>
      <c r="D60" s="861"/>
      <c r="E60" s="862">
        <v>30</v>
      </c>
      <c r="F60" s="861"/>
      <c r="G60" s="861"/>
      <c r="H60" s="862">
        <v>30</v>
      </c>
      <c r="I60" s="861"/>
      <c r="J60" s="861"/>
      <c r="K60" s="862">
        <v>30</v>
      </c>
      <c r="L60" s="861"/>
      <c r="M60" s="862">
        <v>30</v>
      </c>
      <c r="N60" s="861"/>
      <c r="O60" s="861"/>
      <c r="P60" s="863"/>
      <c r="Q60" s="861" t="s">
        <v>1919</v>
      </c>
      <c r="R60" s="861" t="s">
        <v>832</v>
      </c>
    </row>
    <row r="61" spans="1:18" ht="48" customHeight="1" x14ac:dyDescent="0.25">
      <c r="A61" s="124" t="s">
        <v>2042</v>
      </c>
      <c r="B61" s="875" t="s">
        <v>2043</v>
      </c>
      <c r="C61" s="873" t="s">
        <v>2044</v>
      </c>
      <c r="D61" s="861"/>
      <c r="E61" s="861"/>
      <c r="F61" s="861"/>
      <c r="G61" s="862">
        <v>1</v>
      </c>
      <c r="H61" s="861"/>
      <c r="I61" s="861"/>
      <c r="J61" s="862">
        <v>1</v>
      </c>
      <c r="K61" s="861"/>
      <c r="L61" s="861"/>
      <c r="M61" s="862">
        <v>1</v>
      </c>
      <c r="N61" s="861"/>
      <c r="O61" s="861"/>
      <c r="P61" s="863"/>
      <c r="Q61" s="861" t="s">
        <v>1919</v>
      </c>
      <c r="R61" s="861" t="s">
        <v>832</v>
      </c>
    </row>
    <row r="62" spans="1:18" ht="51.75" customHeight="1" x14ac:dyDescent="0.25">
      <c r="A62" s="124" t="s">
        <v>2045</v>
      </c>
      <c r="B62" s="875" t="s">
        <v>257</v>
      </c>
      <c r="C62" s="873" t="s">
        <v>2046</v>
      </c>
      <c r="D62" s="861"/>
      <c r="E62" s="861"/>
      <c r="F62" s="862">
        <v>4</v>
      </c>
      <c r="G62" s="861"/>
      <c r="H62" s="861"/>
      <c r="I62" s="861"/>
      <c r="J62" s="861"/>
      <c r="K62" s="861"/>
      <c r="L62" s="861"/>
      <c r="M62" s="861"/>
      <c r="N62" s="861"/>
      <c r="O62" s="861"/>
      <c r="P62" s="863"/>
      <c r="Q62" s="861" t="s">
        <v>1919</v>
      </c>
      <c r="R62" s="861" t="s">
        <v>832</v>
      </c>
    </row>
    <row r="63" spans="1:18" ht="68.25" customHeight="1" x14ac:dyDescent="0.25">
      <c r="A63" s="895" t="s">
        <v>2047</v>
      </c>
      <c r="B63" s="875" t="s">
        <v>647</v>
      </c>
      <c r="C63" s="873" t="s">
        <v>2048</v>
      </c>
      <c r="D63" s="879"/>
      <c r="E63" s="879"/>
      <c r="F63" s="897" t="s">
        <v>36</v>
      </c>
      <c r="G63" s="879"/>
      <c r="H63" s="879"/>
      <c r="I63" s="879"/>
      <c r="J63" s="879"/>
      <c r="K63" s="879"/>
      <c r="L63" s="879"/>
      <c r="M63" s="879"/>
      <c r="N63" s="879"/>
      <c r="O63" s="879"/>
      <c r="P63" s="881">
        <v>250000</v>
      </c>
      <c r="Q63" s="861"/>
      <c r="R63" s="861"/>
    </row>
    <row r="64" spans="1:18" ht="63.75" customHeight="1" x14ac:dyDescent="0.25">
      <c r="A64" s="895" t="s">
        <v>2049</v>
      </c>
      <c r="B64" s="875" t="s">
        <v>647</v>
      </c>
      <c r="C64" s="873" t="s">
        <v>2050</v>
      </c>
      <c r="D64" s="879"/>
      <c r="E64" s="898"/>
      <c r="F64" s="877"/>
      <c r="G64" s="879"/>
      <c r="H64" s="879"/>
      <c r="I64" s="879"/>
      <c r="J64" s="879"/>
      <c r="K64" s="879"/>
      <c r="L64" s="879"/>
      <c r="M64" s="879"/>
      <c r="N64" s="879"/>
      <c r="O64" s="879"/>
      <c r="P64" s="881"/>
      <c r="Q64" s="861"/>
      <c r="R64" s="861"/>
    </row>
    <row r="65" spans="1:18" ht="69" customHeight="1" x14ac:dyDescent="0.25">
      <c r="A65" s="124" t="s">
        <v>2051</v>
      </c>
      <c r="B65" s="873" t="s">
        <v>2052</v>
      </c>
      <c r="C65" s="873" t="s">
        <v>2053</v>
      </c>
      <c r="D65" s="698"/>
      <c r="E65" s="698"/>
      <c r="F65" s="698"/>
      <c r="G65" s="862">
        <v>35</v>
      </c>
      <c r="H65" s="698"/>
      <c r="I65" s="862">
        <v>35</v>
      </c>
      <c r="J65" s="698"/>
      <c r="K65" s="698"/>
      <c r="L65" s="698"/>
      <c r="M65" s="698"/>
      <c r="N65" s="698"/>
      <c r="O65" s="698"/>
      <c r="P65" s="698"/>
      <c r="Q65" s="863"/>
      <c r="R65" s="861"/>
    </row>
    <row r="66" spans="1:18" ht="58.5" customHeight="1" x14ac:dyDescent="0.25">
      <c r="A66" s="875" t="s">
        <v>2054</v>
      </c>
      <c r="B66" s="124" t="s">
        <v>2055</v>
      </c>
      <c r="C66" s="124" t="s">
        <v>2056</v>
      </c>
      <c r="D66" s="861"/>
      <c r="E66" s="861"/>
      <c r="F66" s="862"/>
      <c r="G66" s="861"/>
      <c r="H66" s="861"/>
      <c r="I66" s="862"/>
      <c r="J66" s="861"/>
      <c r="K66" s="861"/>
      <c r="L66" s="861"/>
      <c r="M66" s="862"/>
      <c r="N66" s="861"/>
      <c r="O66" s="861"/>
      <c r="P66" s="863"/>
      <c r="Q66" s="861"/>
      <c r="R66" s="861"/>
    </row>
    <row r="67" spans="1:18" ht="69" customHeight="1" x14ac:dyDescent="0.25">
      <c r="A67" s="868" t="s">
        <v>2057</v>
      </c>
      <c r="B67" s="873" t="s">
        <v>2058</v>
      </c>
      <c r="C67" s="873" t="s">
        <v>2059</v>
      </c>
      <c r="D67" s="885"/>
      <c r="E67" s="885"/>
      <c r="F67" s="862"/>
      <c r="G67" s="862"/>
      <c r="H67" s="862"/>
      <c r="I67" s="862"/>
      <c r="J67" s="862"/>
      <c r="K67" s="862"/>
      <c r="L67" s="861"/>
      <c r="M67" s="861"/>
      <c r="N67" s="861"/>
      <c r="O67" s="861"/>
      <c r="P67" s="863"/>
      <c r="Q67" s="861" t="s">
        <v>1919</v>
      </c>
      <c r="R67" s="894"/>
    </row>
    <row r="68" spans="1:18" ht="48.75" customHeight="1" x14ac:dyDescent="0.25">
      <c r="A68" s="873" t="s">
        <v>2060</v>
      </c>
      <c r="B68" s="875" t="s">
        <v>2061</v>
      </c>
      <c r="C68" s="873" t="s">
        <v>2062</v>
      </c>
      <c r="D68" s="861"/>
      <c r="E68" s="861"/>
      <c r="F68" s="862">
        <v>1</v>
      </c>
      <c r="G68" s="861"/>
      <c r="H68" s="862">
        <v>1</v>
      </c>
      <c r="I68" s="861"/>
      <c r="J68" s="861"/>
      <c r="K68" s="862">
        <v>1</v>
      </c>
      <c r="L68" s="861"/>
      <c r="M68" s="862">
        <v>1</v>
      </c>
      <c r="N68" s="885"/>
      <c r="O68" s="861"/>
      <c r="P68" s="863"/>
      <c r="Q68" s="861" t="s">
        <v>1919</v>
      </c>
      <c r="R68" s="861" t="s">
        <v>666</v>
      </c>
    </row>
    <row r="69" spans="1:18" ht="48" customHeight="1" x14ac:dyDescent="0.25">
      <c r="A69" s="873" t="s">
        <v>2063</v>
      </c>
      <c r="B69" s="875" t="s">
        <v>2064</v>
      </c>
      <c r="C69" s="873" t="s">
        <v>2065</v>
      </c>
      <c r="D69" s="861"/>
      <c r="E69" s="861"/>
      <c r="F69" s="861"/>
      <c r="G69" s="862">
        <v>1</v>
      </c>
      <c r="H69" s="861"/>
      <c r="I69" s="862">
        <v>2</v>
      </c>
      <c r="J69" s="861"/>
      <c r="K69" s="861"/>
      <c r="L69" s="862">
        <v>2</v>
      </c>
      <c r="M69" s="861"/>
      <c r="N69" s="861"/>
      <c r="O69" s="861"/>
      <c r="P69" s="863"/>
      <c r="Q69" s="861" t="s">
        <v>1919</v>
      </c>
      <c r="R69" s="861" t="s">
        <v>666</v>
      </c>
    </row>
    <row r="70" spans="1:18" ht="64.5" customHeight="1" x14ac:dyDescent="0.25">
      <c r="A70" s="124" t="s">
        <v>2066</v>
      </c>
      <c r="B70" s="899" t="s">
        <v>2067</v>
      </c>
      <c r="C70" s="899" t="s">
        <v>1405</v>
      </c>
      <c r="D70" s="861"/>
      <c r="E70" s="861"/>
      <c r="F70" s="861"/>
      <c r="G70" s="862" t="s">
        <v>36</v>
      </c>
      <c r="H70" s="861"/>
      <c r="I70" s="861"/>
      <c r="J70" s="861"/>
      <c r="K70" s="861"/>
      <c r="L70" s="861"/>
      <c r="M70" s="861"/>
      <c r="N70" s="861"/>
      <c r="O70" s="861"/>
      <c r="P70" s="889"/>
      <c r="Q70" s="889"/>
      <c r="R70" s="889"/>
    </row>
    <row r="71" spans="1:18" ht="78" customHeight="1" x14ac:dyDescent="0.25">
      <c r="A71" s="900" t="s">
        <v>2068</v>
      </c>
      <c r="B71" s="900" t="s">
        <v>2069</v>
      </c>
      <c r="C71" s="901" t="s">
        <v>2070</v>
      </c>
      <c r="D71" s="885"/>
      <c r="E71" s="885"/>
      <c r="F71" s="885"/>
      <c r="G71" s="862">
        <v>1</v>
      </c>
      <c r="H71" s="885"/>
      <c r="I71" s="885"/>
      <c r="J71" s="862">
        <v>2</v>
      </c>
      <c r="K71" s="885"/>
      <c r="L71" s="862">
        <v>1</v>
      </c>
      <c r="M71" s="885"/>
      <c r="N71" s="885"/>
      <c r="O71" s="885"/>
      <c r="P71" s="893"/>
      <c r="Q71" s="893"/>
      <c r="R71" s="893"/>
    </row>
    <row r="72" spans="1:18" ht="114.75" customHeight="1" x14ac:dyDescent="0.25">
      <c r="A72" s="855" t="s">
        <v>2071</v>
      </c>
      <c r="B72" s="883" t="s">
        <v>2072</v>
      </c>
      <c r="C72" s="902"/>
      <c r="D72" s="857"/>
      <c r="E72" s="857"/>
      <c r="F72" s="857"/>
      <c r="G72" s="857"/>
      <c r="H72" s="857"/>
      <c r="I72" s="857"/>
      <c r="J72" s="857"/>
      <c r="K72" s="857"/>
      <c r="L72" s="857"/>
      <c r="M72" s="857"/>
      <c r="N72" s="857"/>
      <c r="O72" s="857"/>
      <c r="P72" s="858"/>
      <c r="Q72" s="859" t="s">
        <v>1919</v>
      </c>
      <c r="R72" s="859"/>
    </row>
    <row r="73" spans="1:18" ht="69.75" customHeight="1" x14ac:dyDescent="0.25">
      <c r="A73" s="860" t="s">
        <v>2073</v>
      </c>
      <c r="B73" s="873" t="s">
        <v>2074</v>
      </c>
      <c r="C73" s="125"/>
      <c r="D73" s="862"/>
      <c r="E73" s="862"/>
      <c r="F73" s="862"/>
      <c r="G73" s="862"/>
      <c r="H73" s="862"/>
      <c r="I73" s="862"/>
      <c r="J73" s="862"/>
      <c r="K73" s="862"/>
      <c r="L73" s="862"/>
      <c r="M73" s="862"/>
      <c r="N73" s="862"/>
      <c r="O73" s="862"/>
      <c r="P73" s="863"/>
      <c r="Q73" s="861"/>
      <c r="R73" s="894"/>
    </row>
    <row r="74" spans="1:18" ht="51" customHeight="1" x14ac:dyDescent="0.25">
      <c r="A74" s="875" t="s">
        <v>2075</v>
      </c>
      <c r="B74" s="124" t="s">
        <v>2076</v>
      </c>
      <c r="C74" s="873" t="s">
        <v>2077</v>
      </c>
      <c r="D74" s="861"/>
      <c r="E74" s="862">
        <v>4</v>
      </c>
      <c r="F74" s="862">
        <v>4</v>
      </c>
      <c r="G74" s="862">
        <v>4</v>
      </c>
      <c r="H74" s="862">
        <v>4</v>
      </c>
      <c r="I74" s="862">
        <v>4</v>
      </c>
      <c r="J74" s="862">
        <v>4</v>
      </c>
      <c r="K74" s="862">
        <v>4</v>
      </c>
      <c r="L74" s="862">
        <v>4</v>
      </c>
      <c r="M74" s="862">
        <v>4</v>
      </c>
      <c r="N74" s="862">
        <v>4</v>
      </c>
      <c r="O74" s="861"/>
      <c r="P74" s="863"/>
      <c r="Q74" s="861" t="s">
        <v>1919</v>
      </c>
      <c r="R74" s="861"/>
    </row>
    <row r="75" spans="1:18" ht="54" customHeight="1" x14ac:dyDescent="0.25">
      <c r="A75" s="124" t="s">
        <v>2078</v>
      </c>
      <c r="B75" s="124" t="s">
        <v>2079</v>
      </c>
      <c r="C75" s="124" t="s">
        <v>2080</v>
      </c>
      <c r="D75" s="872"/>
      <c r="E75" s="862">
        <v>2</v>
      </c>
      <c r="F75" s="862">
        <v>2</v>
      </c>
      <c r="G75" s="862">
        <v>2</v>
      </c>
      <c r="H75" s="862">
        <v>2</v>
      </c>
      <c r="I75" s="862">
        <v>2</v>
      </c>
      <c r="J75" s="862">
        <v>2</v>
      </c>
      <c r="K75" s="862">
        <v>2</v>
      </c>
      <c r="L75" s="862">
        <v>2</v>
      </c>
      <c r="M75" s="862">
        <v>2</v>
      </c>
      <c r="N75" s="862">
        <v>2</v>
      </c>
      <c r="O75" s="861"/>
      <c r="P75" s="863"/>
      <c r="Q75" s="861"/>
      <c r="R75" s="861"/>
    </row>
    <row r="76" spans="1:18" ht="48" customHeight="1" x14ac:dyDescent="0.25">
      <c r="A76" s="903" t="s">
        <v>2081</v>
      </c>
      <c r="B76" s="875" t="s">
        <v>2082</v>
      </c>
      <c r="C76" s="873" t="s">
        <v>2083</v>
      </c>
      <c r="D76" s="872"/>
      <c r="E76" s="861"/>
      <c r="F76" s="862">
        <v>1</v>
      </c>
      <c r="G76" s="861"/>
      <c r="H76" s="861"/>
      <c r="I76" s="862">
        <v>1</v>
      </c>
      <c r="J76" s="861"/>
      <c r="K76" s="861"/>
      <c r="L76" s="862">
        <v>1</v>
      </c>
      <c r="M76" s="861"/>
      <c r="N76" s="861"/>
      <c r="O76" s="861"/>
      <c r="P76" s="863"/>
      <c r="Q76" s="861"/>
      <c r="R76" s="861"/>
    </row>
    <row r="77" spans="1:18" ht="84" customHeight="1" x14ac:dyDescent="0.25">
      <c r="A77" s="873" t="s">
        <v>2084</v>
      </c>
      <c r="B77" s="124" t="s">
        <v>2085</v>
      </c>
      <c r="C77" s="873" t="s">
        <v>2086</v>
      </c>
      <c r="D77" s="889"/>
      <c r="E77" s="904"/>
      <c r="F77" s="862">
        <v>1</v>
      </c>
      <c r="G77" s="861"/>
      <c r="H77" s="862">
        <v>1</v>
      </c>
      <c r="I77" s="861"/>
      <c r="J77" s="861"/>
      <c r="K77" s="862">
        <v>1</v>
      </c>
      <c r="L77" s="861"/>
      <c r="M77" s="862">
        <v>1</v>
      </c>
      <c r="N77" s="861"/>
      <c r="O77" s="861"/>
      <c r="P77" s="863"/>
      <c r="Q77" s="861"/>
      <c r="R77" s="861"/>
    </row>
    <row r="78" spans="1:18" ht="75" customHeight="1" x14ac:dyDescent="0.25">
      <c r="A78" s="873" t="s">
        <v>2087</v>
      </c>
      <c r="B78" s="124" t="s">
        <v>2088</v>
      </c>
      <c r="C78" s="873" t="s">
        <v>2089</v>
      </c>
      <c r="D78" s="889"/>
      <c r="E78" s="904"/>
      <c r="F78" s="897">
        <v>1</v>
      </c>
      <c r="G78" s="861"/>
      <c r="H78" s="862">
        <v>1</v>
      </c>
      <c r="I78" s="861"/>
      <c r="J78" s="861"/>
      <c r="K78" s="862">
        <v>1</v>
      </c>
      <c r="L78" s="861"/>
      <c r="M78" s="861"/>
      <c r="N78" s="862">
        <v>1</v>
      </c>
      <c r="O78" s="861"/>
      <c r="P78" s="863"/>
      <c r="Q78" s="861"/>
      <c r="R78" s="861"/>
    </row>
    <row r="79" spans="1:18" ht="64.5" customHeight="1" x14ac:dyDescent="0.25">
      <c r="A79" s="873" t="s">
        <v>2090</v>
      </c>
      <c r="B79" s="135" t="s">
        <v>2091</v>
      </c>
      <c r="C79" s="873" t="s">
        <v>2089</v>
      </c>
      <c r="D79" s="889"/>
      <c r="E79" s="904"/>
      <c r="F79" s="897">
        <v>1</v>
      </c>
      <c r="G79" s="861"/>
      <c r="H79" s="862">
        <v>1</v>
      </c>
      <c r="I79" s="861"/>
      <c r="J79" s="861"/>
      <c r="K79" s="862">
        <v>1</v>
      </c>
      <c r="L79" s="861"/>
      <c r="M79" s="861"/>
      <c r="N79" s="862">
        <v>1</v>
      </c>
      <c r="O79" s="861"/>
      <c r="P79" s="863"/>
      <c r="Q79" s="861"/>
      <c r="R79" s="861"/>
    </row>
    <row r="80" spans="1:18" ht="81" customHeight="1" x14ac:dyDescent="0.25">
      <c r="A80" s="873" t="s">
        <v>2092</v>
      </c>
      <c r="B80" s="124" t="s">
        <v>2091</v>
      </c>
      <c r="C80" s="873" t="s">
        <v>2089</v>
      </c>
      <c r="D80" s="889"/>
      <c r="E80" s="904"/>
      <c r="F80" s="897">
        <v>1</v>
      </c>
      <c r="G80" s="861"/>
      <c r="H80" s="862">
        <v>1</v>
      </c>
      <c r="I80" s="861"/>
      <c r="J80" s="861"/>
      <c r="K80" s="862">
        <v>1</v>
      </c>
      <c r="L80" s="861"/>
      <c r="M80" s="861"/>
      <c r="N80" s="862">
        <v>1</v>
      </c>
      <c r="O80" s="861"/>
      <c r="P80" s="863"/>
      <c r="Q80" s="861"/>
      <c r="R80" s="861"/>
    </row>
    <row r="81" spans="1:18" ht="53.25" customHeight="1" x14ac:dyDescent="0.25">
      <c r="A81" s="868" t="s">
        <v>2093</v>
      </c>
      <c r="B81" s="875" t="s">
        <v>2094</v>
      </c>
      <c r="C81" s="875" t="s">
        <v>2095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863"/>
      <c r="Q81" s="861"/>
      <c r="R81" s="861"/>
    </row>
    <row r="82" spans="1:18" ht="34.5" customHeight="1" x14ac:dyDescent="0.25">
      <c r="A82" s="124" t="s">
        <v>2096</v>
      </c>
      <c r="B82" s="875" t="s">
        <v>2097</v>
      </c>
      <c r="C82" s="873" t="s">
        <v>2098</v>
      </c>
      <c r="D82" s="862">
        <v>4</v>
      </c>
      <c r="E82" s="862">
        <v>4</v>
      </c>
      <c r="F82" s="862">
        <v>5</v>
      </c>
      <c r="G82" s="862">
        <v>4</v>
      </c>
      <c r="H82" s="862">
        <v>4</v>
      </c>
      <c r="I82" s="862">
        <v>5</v>
      </c>
      <c r="J82" s="862">
        <v>5</v>
      </c>
      <c r="K82" s="862">
        <v>4</v>
      </c>
      <c r="L82" s="862">
        <v>4</v>
      </c>
      <c r="M82" s="862">
        <v>4</v>
      </c>
      <c r="N82" s="862">
        <v>4</v>
      </c>
      <c r="O82" s="862">
        <v>5</v>
      </c>
      <c r="P82" s="906">
        <f>SUM(D82:O82)</f>
        <v>52</v>
      </c>
      <c r="Q82" s="861" t="s">
        <v>1919</v>
      </c>
      <c r="R82" s="861" t="s">
        <v>2099</v>
      </c>
    </row>
    <row r="83" spans="1:18" ht="94.5" customHeight="1" x14ac:dyDescent="0.25">
      <c r="A83" s="124" t="s">
        <v>2100</v>
      </c>
      <c r="B83" s="124" t="s">
        <v>2101</v>
      </c>
      <c r="C83" s="873" t="s">
        <v>2102</v>
      </c>
      <c r="D83" s="862"/>
      <c r="E83" s="862"/>
      <c r="F83" s="862"/>
      <c r="G83" s="862"/>
      <c r="H83" s="862"/>
      <c r="I83" s="862"/>
      <c r="J83" s="862"/>
      <c r="K83" s="862"/>
      <c r="L83" s="862"/>
      <c r="M83" s="862"/>
      <c r="N83" s="862"/>
      <c r="O83" s="862"/>
      <c r="P83" s="863"/>
      <c r="Q83" s="861" t="s">
        <v>2103</v>
      </c>
      <c r="R83" s="861" t="s">
        <v>2099</v>
      </c>
    </row>
    <row r="84" spans="1:18" ht="25.5" x14ac:dyDescent="0.25">
      <c r="A84" s="875" t="s">
        <v>2104</v>
      </c>
      <c r="B84" s="124" t="s">
        <v>2105</v>
      </c>
      <c r="C84" s="873" t="s">
        <v>2106</v>
      </c>
      <c r="D84" s="861"/>
      <c r="E84" s="862"/>
      <c r="F84" s="862"/>
      <c r="G84" s="862"/>
      <c r="H84" s="861"/>
      <c r="I84" s="861"/>
      <c r="J84" s="861"/>
      <c r="K84" s="861"/>
      <c r="L84" s="861"/>
      <c r="M84" s="861"/>
      <c r="N84" s="861"/>
      <c r="O84" s="861"/>
      <c r="P84" s="863"/>
      <c r="Q84" s="861" t="s">
        <v>1919</v>
      </c>
      <c r="R84" s="861" t="s">
        <v>2099</v>
      </c>
    </row>
    <row r="85" spans="1:18" ht="38.25" x14ac:dyDescent="0.25">
      <c r="A85" s="875" t="s">
        <v>2107</v>
      </c>
      <c r="B85" s="875" t="s">
        <v>2108</v>
      </c>
      <c r="C85" s="873" t="s">
        <v>2109</v>
      </c>
      <c r="D85" s="861"/>
      <c r="E85" s="861"/>
      <c r="F85" s="861"/>
      <c r="G85" s="862"/>
      <c r="H85" s="861"/>
      <c r="I85" s="861"/>
      <c r="J85" s="861"/>
      <c r="K85" s="862"/>
      <c r="L85" s="861"/>
      <c r="M85" s="861"/>
      <c r="N85" s="861"/>
      <c r="O85" s="862"/>
      <c r="P85" s="863"/>
      <c r="Q85" s="861" t="s">
        <v>1919</v>
      </c>
      <c r="R85" s="861" t="s">
        <v>2099</v>
      </c>
    </row>
    <row r="86" spans="1:18" ht="45.75" customHeight="1" x14ac:dyDescent="0.25">
      <c r="A86" s="875" t="s">
        <v>2110</v>
      </c>
      <c r="B86" s="124" t="s">
        <v>2111</v>
      </c>
      <c r="C86" s="873" t="s">
        <v>2112</v>
      </c>
      <c r="D86" s="861"/>
      <c r="E86" s="861"/>
      <c r="F86" s="861"/>
      <c r="G86" s="861"/>
      <c r="H86" s="861"/>
      <c r="I86" s="862"/>
      <c r="J86" s="861"/>
      <c r="K86" s="861"/>
      <c r="L86" s="861"/>
      <c r="M86" s="861"/>
      <c r="N86" s="861"/>
      <c r="O86" s="862"/>
      <c r="P86" s="863"/>
      <c r="Q86" s="861"/>
      <c r="R86" s="861"/>
    </row>
    <row r="87" spans="1:18" ht="48.75" customHeight="1" x14ac:dyDescent="0.25">
      <c r="A87" s="874" t="s">
        <v>2113</v>
      </c>
      <c r="B87" s="875" t="s">
        <v>1955</v>
      </c>
      <c r="C87" s="873" t="s">
        <v>1956</v>
      </c>
      <c r="D87" s="876"/>
      <c r="E87" s="877"/>
      <c r="F87" s="878"/>
      <c r="G87" s="862"/>
      <c r="H87" s="879"/>
      <c r="I87" s="878"/>
      <c r="J87" s="878"/>
      <c r="K87" s="877"/>
      <c r="L87" s="878"/>
      <c r="M87" s="877"/>
      <c r="N87" s="878"/>
      <c r="O87" s="880"/>
      <c r="P87" s="881">
        <v>2000</v>
      </c>
      <c r="Q87" s="882"/>
      <c r="R87" s="882"/>
    </row>
    <row r="88" spans="1:18" ht="39" x14ac:dyDescent="0.25">
      <c r="A88" s="900" t="s">
        <v>2114</v>
      </c>
      <c r="B88" s="907" t="s">
        <v>2115</v>
      </c>
      <c r="C88" s="908" t="s">
        <v>2116</v>
      </c>
      <c r="D88" s="909"/>
      <c r="E88" s="909"/>
      <c r="F88" s="890"/>
      <c r="G88" s="890"/>
      <c r="H88" s="890"/>
      <c r="I88" s="909"/>
      <c r="J88" s="909"/>
      <c r="K88" s="909"/>
      <c r="L88" s="909"/>
      <c r="M88" s="909"/>
      <c r="N88" s="909"/>
      <c r="O88" s="909"/>
      <c r="P88" s="909"/>
      <c r="Q88" s="909"/>
      <c r="R88" s="909"/>
    </row>
    <row r="89" spans="1:18" ht="73.5" customHeight="1" x14ac:dyDescent="0.25">
      <c r="A89" s="910" t="s">
        <v>2117</v>
      </c>
      <c r="B89" s="911" t="s">
        <v>812</v>
      </c>
      <c r="C89" s="912" t="s">
        <v>2118</v>
      </c>
      <c r="D89" s="889"/>
      <c r="E89" s="890"/>
      <c r="F89" s="890"/>
      <c r="G89" s="890"/>
      <c r="H89" s="890"/>
      <c r="I89" s="890"/>
      <c r="J89" s="890"/>
      <c r="K89" s="890"/>
      <c r="L89" s="890"/>
      <c r="M89" s="890"/>
      <c r="N89" s="890"/>
      <c r="O89" s="890"/>
      <c r="P89" s="889"/>
      <c r="Q89" s="889"/>
      <c r="R89" s="889"/>
    </row>
    <row r="90" spans="1:18" ht="82.5" customHeight="1" x14ac:dyDescent="0.25">
      <c r="A90" s="855" t="s">
        <v>2119</v>
      </c>
      <c r="B90" s="913" t="s">
        <v>2120</v>
      </c>
      <c r="C90" s="902"/>
      <c r="D90" s="914"/>
      <c r="E90" s="915"/>
      <c r="F90" s="916"/>
      <c r="G90" s="915"/>
      <c r="H90" s="917"/>
      <c r="I90" s="916"/>
      <c r="J90" s="916"/>
      <c r="K90" s="915"/>
      <c r="L90" s="916"/>
      <c r="M90" s="915"/>
      <c r="N90" s="916"/>
      <c r="O90" s="915"/>
      <c r="P90" s="918"/>
      <c r="Q90" s="857" t="s">
        <v>1467</v>
      </c>
      <c r="R90" s="919"/>
    </row>
    <row r="91" spans="1:18" ht="38.25" x14ac:dyDescent="0.25">
      <c r="A91" s="873" t="s">
        <v>2121</v>
      </c>
      <c r="B91" s="124" t="s">
        <v>297</v>
      </c>
      <c r="C91" s="873" t="s">
        <v>2122</v>
      </c>
      <c r="D91" s="889"/>
      <c r="E91" s="889"/>
      <c r="F91" s="889"/>
      <c r="G91" s="862"/>
      <c r="H91" s="879"/>
      <c r="I91" s="878"/>
      <c r="J91" s="878"/>
      <c r="K91" s="877"/>
      <c r="L91" s="878"/>
      <c r="M91" s="877"/>
      <c r="N91" s="878"/>
      <c r="O91" s="880"/>
      <c r="P91" s="881"/>
      <c r="Q91" s="882"/>
      <c r="R91" s="882"/>
    </row>
    <row r="92" spans="1:18" ht="75" customHeight="1" x14ac:dyDescent="0.25">
      <c r="A92" s="873" t="s">
        <v>2123</v>
      </c>
      <c r="B92" s="124" t="s">
        <v>2124</v>
      </c>
      <c r="C92" s="873" t="s">
        <v>2125</v>
      </c>
      <c r="D92" s="879"/>
      <c r="E92" s="879"/>
      <c r="F92" s="891"/>
      <c r="G92" s="879"/>
      <c r="H92" s="879"/>
      <c r="I92" s="879"/>
      <c r="J92" s="879"/>
      <c r="K92" s="879"/>
      <c r="L92" s="879"/>
      <c r="M92" s="879"/>
      <c r="N92" s="879"/>
      <c r="O92" s="879"/>
      <c r="P92" s="879"/>
      <c r="Q92" s="879"/>
      <c r="R92" s="879"/>
    </row>
    <row r="93" spans="1:18" ht="57.75" customHeight="1" x14ac:dyDescent="0.25">
      <c r="A93" s="920" t="s">
        <v>2126</v>
      </c>
      <c r="B93" s="900" t="s">
        <v>1489</v>
      </c>
      <c r="C93" s="900" t="s">
        <v>2127</v>
      </c>
      <c r="D93" s="885"/>
      <c r="E93" s="862">
        <v>1</v>
      </c>
      <c r="F93" s="862">
        <v>1</v>
      </c>
      <c r="G93" s="862">
        <v>1</v>
      </c>
      <c r="H93" s="862">
        <v>1</v>
      </c>
      <c r="I93" s="862">
        <v>1</v>
      </c>
      <c r="J93" s="862">
        <v>1</v>
      </c>
      <c r="K93" s="862">
        <v>1</v>
      </c>
      <c r="L93" s="862">
        <v>1</v>
      </c>
      <c r="M93" s="862">
        <v>1</v>
      </c>
      <c r="N93" s="862">
        <v>1</v>
      </c>
      <c r="O93" s="885"/>
      <c r="P93" s="921">
        <f>'[12]Presupuesto 2015'!E113</f>
        <v>0</v>
      </c>
      <c r="Q93" s="922"/>
      <c r="R93" s="923"/>
    </row>
    <row r="94" spans="1:18" ht="57.75" customHeight="1" x14ac:dyDescent="0.25">
      <c r="A94" s="920" t="s">
        <v>2128</v>
      </c>
      <c r="B94" s="900" t="s">
        <v>2129</v>
      </c>
      <c r="C94" s="900" t="s">
        <v>2130</v>
      </c>
      <c r="D94" s="885"/>
      <c r="E94" s="924"/>
      <c r="F94" s="885"/>
      <c r="G94" s="924"/>
      <c r="H94" s="924"/>
      <c r="I94" s="885"/>
      <c r="J94" s="885"/>
      <c r="K94" s="905">
        <v>1</v>
      </c>
      <c r="L94" s="885"/>
      <c r="M94" s="862">
        <v>1</v>
      </c>
      <c r="N94" s="924"/>
      <c r="O94" s="885"/>
      <c r="P94" s="921">
        <f>'[12]Presupuesto 2015'!E129</f>
        <v>0</v>
      </c>
      <c r="Q94" s="922"/>
      <c r="R94" s="923"/>
    </row>
    <row r="95" spans="1:18" ht="64.5" customHeight="1" x14ac:dyDescent="0.25">
      <c r="A95" s="901" t="s">
        <v>2131</v>
      </c>
      <c r="B95" s="900" t="s">
        <v>2132</v>
      </c>
      <c r="C95" s="900" t="s">
        <v>2133</v>
      </c>
      <c r="D95" s="925"/>
      <c r="E95" s="925"/>
      <c r="F95" s="862">
        <v>1</v>
      </c>
      <c r="G95" s="925"/>
      <c r="H95" s="925"/>
      <c r="I95" s="862">
        <v>1</v>
      </c>
      <c r="J95" s="925"/>
      <c r="K95" s="924"/>
      <c r="L95" s="862">
        <v>1</v>
      </c>
      <c r="M95" s="925"/>
      <c r="N95" s="885"/>
      <c r="O95" s="925"/>
      <c r="P95" s="921">
        <v>15000</v>
      </c>
      <c r="Q95" s="925"/>
      <c r="R95" s="925"/>
    </row>
    <row r="96" spans="1:18" ht="72" customHeight="1" x14ac:dyDescent="0.25">
      <c r="A96" s="900" t="s">
        <v>2134</v>
      </c>
      <c r="B96" s="900" t="s">
        <v>2135</v>
      </c>
      <c r="C96" s="900" t="s">
        <v>2136</v>
      </c>
      <c r="D96" s="885"/>
      <c r="E96" s="924"/>
      <c r="F96" s="862">
        <v>30</v>
      </c>
      <c r="G96" s="924"/>
      <c r="H96" s="924"/>
      <c r="I96" s="862">
        <v>30</v>
      </c>
      <c r="J96" s="924"/>
      <c r="K96" s="925"/>
      <c r="L96" s="862">
        <v>30</v>
      </c>
      <c r="M96" s="924"/>
      <c r="N96" s="862">
        <v>30</v>
      </c>
      <c r="O96" s="926"/>
      <c r="P96" s="921"/>
      <c r="Q96" s="922"/>
      <c r="R96" s="923"/>
    </row>
    <row r="97" spans="1:18" ht="85.5" customHeight="1" x14ac:dyDescent="0.25">
      <c r="A97" s="900" t="s">
        <v>2137</v>
      </c>
      <c r="B97" s="927" t="s">
        <v>2138</v>
      </c>
      <c r="C97" s="928" t="s">
        <v>2139</v>
      </c>
      <c r="D97" s="862">
        <v>100</v>
      </c>
      <c r="E97" s="862">
        <v>100</v>
      </c>
      <c r="F97" s="862">
        <v>100</v>
      </c>
      <c r="G97" s="862">
        <v>100</v>
      </c>
      <c r="H97" s="862">
        <v>100</v>
      </c>
      <c r="I97" s="862">
        <v>100</v>
      </c>
      <c r="J97" s="862">
        <v>100</v>
      </c>
      <c r="K97" s="862">
        <v>100</v>
      </c>
      <c r="L97" s="862">
        <v>100</v>
      </c>
      <c r="M97" s="862">
        <v>100</v>
      </c>
      <c r="N97" s="862">
        <v>100</v>
      </c>
      <c r="O97" s="862">
        <v>100</v>
      </c>
      <c r="P97" s="921"/>
      <c r="Q97" s="929"/>
      <c r="R97" s="930"/>
    </row>
    <row r="98" spans="1:18" ht="78.75" customHeight="1" x14ac:dyDescent="0.25">
      <c r="A98" s="855" t="s">
        <v>2140</v>
      </c>
      <c r="B98" s="855" t="s">
        <v>2141</v>
      </c>
      <c r="C98" s="902"/>
      <c r="D98" s="931"/>
      <c r="E98" s="931"/>
      <c r="F98" s="931"/>
      <c r="G98" s="931"/>
      <c r="H98" s="931"/>
      <c r="I98" s="931"/>
      <c r="J98" s="931"/>
      <c r="K98" s="931"/>
      <c r="L98" s="931"/>
      <c r="M98" s="931"/>
      <c r="N98" s="931"/>
      <c r="O98" s="931"/>
      <c r="P98" s="931">
        <v>357650</v>
      </c>
      <c r="Q98" s="859" t="s">
        <v>2142</v>
      </c>
      <c r="R98" s="931"/>
    </row>
    <row r="99" spans="1:18" ht="62.25" customHeight="1" x14ac:dyDescent="0.25">
      <c r="A99" s="895" t="s">
        <v>2143</v>
      </c>
      <c r="B99" s="124" t="s">
        <v>2144</v>
      </c>
      <c r="C99" s="124" t="s">
        <v>2145</v>
      </c>
      <c r="D99" s="909"/>
      <c r="E99" s="890"/>
      <c r="F99" s="897"/>
      <c r="G99" s="897"/>
      <c r="H99" s="877"/>
      <c r="I99" s="877"/>
      <c r="J99" s="877"/>
      <c r="K99" s="879"/>
      <c r="L99" s="877"/>
      <c r="M99" s="879"/>
      <c r="N99" s="877"/>
      <c r="O99" s="879"/>
      <c r="P99" s="881">
        <v>107650</v>
      </c>
      <c r="Q99" s="932"/>
      <c r="R99" s="932"/>
    </row>
    <row r="100" spans="1:18" ht="122.25" customHeight="1" x14ac:dyDescent="0.25">
      <c r="A100" s="933" t="s">
        <v>2146</v>
      </c>
      <c r="B100" s="873" t="s">
        <v>2147</v>
      </c>
      <c r="C100" s="873" t="s">
        <v>2148</v>
      </c>
      <c r="D100" s="934"/>
      <c r="E100" s="926"/>
      <c r="F100" s="935"/>
      <c r="G100" s="897"/>
      <c r="H100" s="890"/>
      <c r="I100" s="936"/>
      <c r="J100" s="935"/>
      <c r="K100" s="926"/>
      <c r="L100" s="935"/>
      <c r="M100" s="926"/>
      <c r="N100" s="935"/>
      <c r="O100" s="926"/>
      <c r="P100" s="881"/>
      <c r="Q100" s="937"/>
      <c r="R100" s="937"/>
    </row>
    <row r="101" spans="1:18" ht="57" customHeight="1" x14ac:dyDescent="0.25">
      <c r="A101" s="874" t="s">
        <v>2149</v>
      </c>
      <c r="B101" s="873" t="s">
        <v>2150</v>
      </c>
      <c r="C101" s="938" t="s">
        <v>2151</v>
      </c>
      <c r="D101" s="909"/>
      <c r="E101" s="909"/>
      <c r="F101" s="909"/>
      <c r="G101" s="890"/>
      <c r="H101" s="889"/>
      <c r="I101" s="889"/>
      <c r="J101" s="889"/>
      <c r="K101" s="889"/>
      <c r="L101" s="889"/>
      <c r="M101" s="889"/>
      <c r="N101" s="889"/>
      <c r="O101" s="889"/>
      <c r="P101" s="889"/>
      <c r="Q101" s="889"/>
      <c r="R101" s="889"/>
    </row>
    <row r="102" spans="1:18" ht="101.25" customHeight="1" x14ac:dyDescent="0.25">
      <c r="A102" s="939" t="s">
        <v>2152</v>
      </c>
      <c r="B102" s="911" t="s">
        <v>1489</v>
      </c>
      <c r="C102" s="938" t="s">
        <v>2153</v>
      </c>
      <c r="D102" s="889"/>
      <c r="E102" s="909"/>
      <c r="F102" s="889"/>
      <c r="G102" s="889"/>
      <c r="H102" s="889"/>
      <c r="I102" s="909"/>
      <c r="J102" s="890"/>
      <c r="K102" s="890"/>
      <c r="L102" s="890"/>
      <c r="M102" s="909"/>
      <c r="N102" s="889"/>
      <c r="O102" s="890"/>
      <c r="P102" s="889"/>
      <c r="Q102" s="889"/>
      <c r="R102" s="889"/>
    </row>
    <row r="103" spans="1:18" ht="87.75" customHeight="1" x14ac:dyDescent="0.25">
      <c r="A103" s="940" t="s">
        <v>2154</v>
      </c>
      <c r="B103" s="911" t="s">
        <v>1489</v>
      </c>
      <c r="C103" s="938" t="s">
        <v>2155</v>
      </c>
      <c r="D103" s="889"/>
      <c r="E103" s="889"/>
      <c r="F103" s="889"/>
      <c r="G103" s="890"/>
      <c r="H103" s="889"/>
      <c r="I103" s="889"/>
      <c r="J103" s="889"/>
      <c r="K103" s="890"/>
      <c r="L103" s="889"/>
      <c r="M103" s="889"/>
      <c r="N103" s="889"/>
      <c r="O103" s="889"/>
      <c r="P103" s="889"/>
      <c r="Q103" s="889"/>
      <c r="R103" s="889"/>
    </row>
    <row r="104" spans="1:18" ht="59.25" customHeight="1" x14ac:dyDescent="0.25">
      <c r="A104" s="868" t="s">
        <v>2156</v>
      </c>
      <c r="B104" s="911" t="s">
        <v>2157</v>
      </c>
      <c r="C104" s="941" t="s">
        <v>2158</v>
      </c>
      <c r="D104" s="889"/>
      <c r="E104" s="889"/>
      <c r="F104" s="889"/>
      <c r="G104" s="889"/>
      <c r="H104" s="890"/>
      <c r="I104" s="889"/>
      <c r="J104" s="889"/>
      <c r="K104" s="889"/>
      <c r="L104" s="889"/>
      <c r="M104" s="889"/>
      <c r="N104" s="889"/>
      <c r="O104" s="889"/>
      <c r="P104" s="889"/>
      <c r="Q104" s="889"/>
      <c r="R104" s="889"/>
    </row>
    <row r="105" spans="1:18" ht="75" customHeight="1" x14ac:dyDescent="0.25">
      <c r="A105" s="942" t="s">
        <v>2159</v>
      </c>
      <c r="B105" s="911" t="s">
        <v>2160</v>
      </c>
      <c r="C105" s="941" t="s">
        <v>2161</v>
      </c>
      <c r="D105" s="889"/>
      <c r="E105" s="889"/>
      <c r="F105" s="889"/>
      <c r="G105" s="909"/>
      <c r="H105" s="909"/>
      <c r="I105" s="909"/>
      <c r="J105" s="889"/>
      <c r="K105" s="890"/>
      <c r="L105" s="889"/>
      <c r="M105" s="889"/>
      <c r="N105" s="889"/>
      <c r="O105" s="889"/>
      <c r="P105" s="889"/>
      <c r="Q105" s="889"/>
      <c r="R105" s="889"/>
    </row>
    <row r="106" spans="1:18" ht="49.5" customHeight="1" x14ac:dyDescent="0.25">
      <c r="A106" s="912" t="s">
        <v>2162</v>
      </c>
      <c r="B106" s="911" t="s">
        <v>2163</v>
      </c>
      <c r="C106" s="941" t="s">
        <v>2164</v>
      </c>
      <c r="D106" s="889"/>
      <c r="E106" s="890"/>
      <c r="F106" s="890"/>
      <c r="G106" s="890"/>
      <c r="H106" s="889"/>
      <c r="I106" s="889"/>
      <c r="J106" s="889"/>
      <c r="K106" s="889"/>
      <c r="L106" s="889"/>
      <c r="M106" s="889"/>
      <c r="N106" s="889"/>
      <c r="O106" s="889"/>
      <c r="P106" s="889"/>
      <c r="Q106" s="889"/>
      <c r="R106" s="889"/>
    </row>
    <row r="107" spans="1:18" ht="72" customHeight="1" x14ac:dyDescent="0.25">
      <c r="A107" s="943" t="s">
        <v>2165</v>
      </c>
      <c r="B107" s="911" t="s">
        <v>2166</v>
      </c>
      <c r="C107" s="941" t="s">
        <v>2158</v>
      </c>
      <c r="D107" s="889"/>
      <c r="E107" s="889"/>
      <c r="F107" s="889"/>
      <c r="G107" s="890"/>
      <c r="H107" s="890"/>
      <c r="I107" s="889"/>
      <c r="J107" s="889"/>
      <c r="K107" s="889"/>
      <c r="L107" s="889"/>
      <c r="M107" s="889"/>
      <c r="N107" s="889"/>
      <c r="O107" s="889"/>
      <c r="P107" s="889"/>
      <c r="Q107" s="889"/>
      <c r="R107" s="889"/>
    </row>
    <row r="108" spans="1:18" ht="117" customHeight="1" x14ac:dyDescent="0.25">
      <c r="A108" s="912" t="s">
        <v>2167</v>
      </c>
      <c r="B108" s="911" t="s">
        <v>2168</v>
      </c>
      <c r="C108" s="941" t="s">
        <v>2169</v>
      </c>
      <c r="D108" s="889"/>
      <c r="E108" s="890"/>
      <c r="F108" s="889"/>
      <c r="G108" s="889"/>
      <c r="H108" s="889"/>
      <c r="I108" s="889"/>
      <c r="J108" s="889"/>
      <c r="K108" s="889"/>
      <c r="L108" s="889"/>
      <c r="M108" s="890"/>
      <c r="N108" s="889"/>
      <c r="O108" s="889"/>
      <c r="P108" s="889"/>
      <c r="Q108" s="889"/>
      <c r="R108" s="889"/>
    </row>
    <row r="109" spans="1:18" ht="63.75" x14ac:dyDescent="0.25">
      <c r="A109" s="883" t="s">
        <v>2170</v>
      </c>
      <c r="B109" s="883" t="s">
        <v>2171</v>
      </c>
      <c r="C109" s="883" t="s">
        <v>2172</v>
      </c>
      <c r="D109" s="917"/>
      <c r="E109" s="917"/>
      <c r="F109" s="917"/>
      <c r="G109" s="917"/>
      <c r="H109" s="917"/>
      <c r="I109" s="917"/>
      <c r="J109" s="917"/>
      <c r="K109" s="917"/>
      <c r="L109" s="917"/>
      <c r="M109" s="917"/>
      <c r="N109" s="917"/>
      <c r="O109" s="917"/>
      <c r="P109" s="917"/>
      <c r="Q109" s="915" t="s">
        <v>1919</v>
      </c>
      <c r="R109" s="917"/>
    </row>
    <row r="110" spans="1:18" ht="69.75" customHeight="1" x14ac:dyDescent="0.25">
      <c r="A110" s="874" t="s">
        <v>2173</v>
      </c>
      <c r="B110" s="873" t="s">
        <v>2174</v>
      </c>
      <c r="C110" s="938" t="s">
        <v>2175</v>
      </c>
      <c r="D110" s="909"/>
      <c r="E110" s="890"/>
      <c r="F110" s="890"/>
      <c r="G110" s="890"/>
      <c r="H110" s="889"/>
      <c r="I110" s="889"/>
      <c r="J110" s="889"/>
      <c r="K110" s="889"/>
      <c r="L110" s="889"/>
      <c r="M110" s="889"/>
      <c r="N110" s="889"/>
      <c r="O110" s="889"/>
      <c r="P110" s="889"/>
      <c r="Q110" s="889"/>
      <c r="R110" s="889"/>
    </row>
    <row r="111" spans="1:18" ht="46.5" customHeight="1" x14ac:dyDescent="0.25">
      <c r="A111" s="874" t="s">
        <v>2176</v>
      </c>
      <c r="B111" s="873" t="s">
        <v>2177</v>
      </c>
      <c r="C111" s="938" t="s">
        <v>220</v>
      </c>
      <c r="D111" s="909"/>
      <c r="E111" s="889"/>
      <c r="F111" s="890"/>
      <c r="G111" s="890"/>
      <c r="H111" s="889"/>
      <c r="I111" s="889"/>
      <c r="J111" s="889"/>
      <c r="K111" s="889"/>
      <c r="L111" s="889"/>
      <c r="M111" s="889"/>
      <c r="N111" s="889"/>
      <c r="O111" s="889"/>
      <c r="P111" s="889"/>
      <c r="Q111" s="889"/>
      <c r="R111" s="889"/>
    </row>
    <row r="112" spans="1:18" s="946" customFormat="1" ht="38.25" x14ac:dyDescent="0.25">
      <c r="A112" s="873" t="s">
        <v>2178</v>
      </c>
      <c r="B112" s="873" t="s">
        <v>2179</v>
      </c>
      <c r="C112" s="944" t="s">
        <v>2164</v>
      </c>
      <c r="D112" s="893"/>
      <c r="E112" s="891"/>
      <c r="F112" s="891"/>
      <c r="G112" s="891"/>
      <c r="H112" s="945"/>
      <c r="I112" s="945"/>
      <c r="J112" s="945"/>
      <c r="K112" s="945"/>
      <c r="L112" s="945"/>
      <c r="M112" s="945"/>
      <c r="N112" s="945"/>
      <c r="O112" s="945"/>
      <c r="P112" s="945"/>
      <c r="Q112" s="945"/>
      <c r="R112" s="945"/>
    </row>
    <row r="113" spans="1:18" s="946" customFormat="1" ht="108.75" customHeight="1" x14ac:dyDescent="0.25">
      <c r="A113" s="873" t="s">
        <v>2180</v>
      </c>
      <c r="B113" s="873" t="s">
        <v>2181</v>
      </c>
      <c r="C113" s="944" t="s">
        <v>2182</v>
      </c>
      <c r="D113" s="893"/>
      <c r="E113" s="945"/>
      <c r="F113" s="945"/>
      <c r="G113" s="891"/>
      <c r="H113" s="891"/>
      <c r="I113" s="891"/>
      <c r="J113" s="945"/>
      <c r="K113" s="945"/>
      <c r="L113" s="945"/>
      <c r="M113" s="945"/>
      <c r="N113" s="945"/>
      <c r="O113" s="945"/>
      <c r="P113" s="945"/>
      <c r="Q113" s="945"/>
      <c r="R113" s="945"/>
    </row>
    <row r="114" spans="1:18" ht="107.25" customHeight="1" x14ac:dyDescent="0.25">
      <c r="A114" s="883" t="s">
        <v>2183</v>
      </c>
      <c r="B114" s="947" t="s">
        <v>2184</v>
      </c>
      <c r="C114" s="947">
        <v>86750</v>
      </c>
      <c r="D114" s="948">
        <v>6115</v>
      </c>
      <c r="E114" s="948">
        <v>8587</v>
      </c>
      <c r="F114" s="948">
        <v>7908</v>
      </c>
      <c r="G114" s="948">
        <v>7756</v>
      </c>
      <c r="H114" s="948">
        <v>7608</v>
      </c>
      <c r="I114" s="948">
        <v>7596</v>
      </c>
      <c r="J114" s="948">
        <v>7577</v>
      </c>
      <c r="K114" s="948">
        <v>7361</v>
      </c>
      <c r="L114" s="948">
        <v>7446</v>
      </c>
      <c r="M114" s="948">
        <v>7246</v>
      </c>
      <c r="N114" s="948">
        <v>6221</v>
      </c>
      <c r="O114" s="948">
        <v>5329</v>
      </c>
      <c r="P114" s="917"/>
      <c r="Q114" s="948" t="s">
        <v>2185</v>
      </c>
      <c r="R114" s="948" t="s">
        <v>2186</v>
      </c>
    </row>
    <row r="115" spans="1:18" ht="67.5" customHeight="1" x14ac:dyDescent="0.25">
      <c r="A115" s="124" t="s">
        <v>2187</v>
      </c>
      <c r="B115" s="873" t="s">
        <v>2188</v>
      </c>
      <c r="C115" s="949" t="s">
        <v>2189</v>
      </c>
      <c r="D115" s="862">
        <v>3070</v>
      </c>
      <c r="E115" s="862">
        <v>6530</v>
      </c>
      <c r="F115" s="862">
        <v>6363</v>
      </c>
      <c r="G115" s="862">
        <v>6311</v>
      </c>
      <c r="H115" s="862">
        <v>6163</v>
      </c>
      <c r="I115" s="862">
        <v>6201</v>
      </c>
      <c r="J115" s="862">
        <v>6182</v>
      </c>
      <c r="K115" s="862">
        <v>6066</v>
      </c>
      <c r="L115" s="862">
        <v>6151</v>
      </c>
      <c r="M115" s="862">
        <v>5951</v>
      </c>
      <c r="N115" s="862">
        <v>5026</v>
      </c>
      <c r="O115" s="862">
        <v>4166</v>
      </c>
      <c r="P115" s="861"/>
      <c r="Q115" s="861"/>
      <c r="R115" s="861"/>
    </row>
    <row r="116" spans="1:18" s="946" customFormat="1" ht="63" customHeight="1" x14ac:dyDescent="0.25">
      <c r="A116" s="873" t="s">
        <v>2190</v>
      </c>
      <c r="B116" s="873" t="s">
        <v>2191</v>
      </c>
      <c r="C116" s="949" t="s">
        <v>2192</v>
      </c>
      <c r="D116" s="862">
        <v>1005</v>
      </c>
      <c r="E116" s="862">
        <v>1005</v>
      </c>
      <c r="F116" s="862">
        <v>1005</v>
      </c>
      <c r="G116" s="862">
        <v>1005</v>
      </c>
      <c r="H116" s="862">
        <v>1005</v>
      </c>
      <c r="I116" s="862">
        <v>1005</v>
      </c>
      <c r="J116" s="862">
        <v>1005</v>
      </c>
      <c r="K116" s="862">
        <v>1005</v>
      </c>
      <c r="L116" s="862">
        <v>1005</v>
      </c>
      <c r="M116" s="862">
        <v>1005</v>
      </c>
      <c r="N116" s="862">
        <v>1005</v>
      </c>
      <c r="O116" s="862">
        <v>1005</v>
      </c>
      <c r="P116" s="861"/>
      <c r="Q116" s="861"/>
      <c r="R116" s="861"/>
    </row>
    <row r="117" spans="1:18" ht="57.75" customHeight="1" x14ac:dyDescent="0.25">
      <c r="A117" s="124" t="s">
        <v>2193</v>
      </c>
      <c r="B117" s="873" t="s">
        <v>2194</v>
      </c>
      <c r="C117" s="949" t="s">
        <v>2195</v>
      </c>
      <c r="D117" s="862">
        <v>2040</v>
      </c>
      <c r="E117" s="862">
        <v>1052</v>
      </c>
      <c r="F117" s="862">
        <v>540</v>
      </c>
      <c r="G117" s="862">
        <v>440</v>
      </c>
      <c r="H117" s="862">
        <v>440</v>
      </c>
      <c r="I117" s="862">
        <v>390</v>
      </c>
      <c r="J117" s="862">
        <v>390</v>
      </c>
      <c r="K117" s="862">
        <v>290</v>
      </c>
      <c r="L117" s="862">
        <v>290</v>
      </c>
      <c r="M117" s="862">
        <v>290</v>
      </c>
      <c r="N117" s="862">
        <v>190</v>
      </c>
      <c r="O117" s="862">
        <v>158</v>
      </c>
      <c r="P117" s="861"/>
      <c r="Q117" s="861"/>
      <c r="R117" s="861"/>
    </row>
    <row r="118" spans="1:18" s="946" customFormat="1" ht="72.75" customHeight="1" x14ac:dyDescent="0.25">
      <c r="A118" s="124" t="s">
        <v>2196</v>
      </c>
      <c r="B118" s="124" t="s">
        <v>2197</v>
      </c>
      <c r="C118" s="873" t="s">
        <v>2198</v>
      </c>
      <c r="D118" s="861"/>
      <c r="E118" s="861"/>
      <c r="F118" s="861"/>
      <c r="G118" s="861"/>
      <c r="H118" s="862">
        <v>10</v>
      </c>
      <c r="I118" s="861"/>
      <c r="J118" s="862">
        <v>10</v>
      </c>
      <c r="K118" s="861"/>
      <c r="L118" s="862">
        <v>10</v>
      </c>
      <c r="M118" s="861"/>
      <c r="N118" s="862">
        <v>10</v>
      </c>
      <c r="O118" s="861"/>
      <c r="P118" s="863"/>
      <c r="Q118" s="861" t="s">
        <v>2199</v>
      </c>
      <c r="R118" s="861" t="s">
        <v>616</v>
      </c>
    </row>
    <row r="119" spans="1:18" ht="57" customHeight="1" x14ac:dyDescent="0.25">
      <c r="A119" s="875" t="s">
        <v>2200</v>
      </c>
      <c r="B119" s="873" t="s">
        <v>2201</v>
      </c>
      <c r="C119" s="873" t="s">
        <v>2202</v>
      </c>
      <c r="D119" s="862">
        <v>3</v>
      </c>
      <c r="E119" s="862">
        <v>4</v>
      </c>
      <c r="F119" s="862">
        <v>3</v>
      </c>
      <c r="G119" s="862">
        <v>3</v>
      </c>
      <c r="H119" s="862">
        <v>3</v>
      </c>
      <c r="I119" s="862">
        <v>3</v>
      </c>
      <c r="J119" s="862">
        <v>3</v>
      </c>
      <c r="K119" s="862">
        <v>3</v>
      </c>
      <c r="L119" s="862">
        <v>4</v>
      </c>
      <c r="M119" s="862">
        <v>4</v>
      </c>
      <c r="N119" s="862">
        <v>4</v>
      </c>
      <c r="O119" s="862">
        <v>3</v>
      </c>
      <c r="P119" s="861"/>
      <c r="Q119" s="861"/>
      <c r="R119" s="861"/>
    </row>
    <row r="120" spans="1:18" s="946" customFormat="1" ht="72.75" customHeight="1" x14ac:dyDescent="0.25">
      <c r="A120" s="124" t="s">
        <v>2203</v>
      </c>
      <c r="B120" s="124" t="s">
        <v>2204</v>
      </c>
      <c r="C120" s="873" t="s">
        <v>2205</v>
      </c>
      <c r="D120" s="861"/>
      <c r="E120" s="861"/>
      <c r="F120" s="861"/>
      <c r="G120" s="861"/>
      <c r="H120" s="862"/>
      <c r="I120" s="862"/>
      <c r="J120" s="862"/>
      <c r="K120" s="862"/>
      <c r="L120" s="862"/>
      <c r="M120" s="862"/>
      <c r="N120" s="862"/>
      <c r="O120" s="861"/>
      <c r="P120" s="863"/>
      <c r="Q120" s="861"/>
      <c r="R120" s="861"/>
    </row>
    <row r="121" spans="1:18" s="951" customFormat="1" ht="56.25" customHeight="1" x14ac:dyDescent="0.25">
      <c r="A121" s="868" t="s">
        <v>2206</v>
      </c>
      <c r="B121" s="887" t="s">
        <v>2207</v>
      </c>
      <c r="C121" s="887" t="s">
        <v>2208</v>
      </c>
      <c r="D121" s="894"/>
      <c r="E121" s="894"/>
      <c r="F121" s="950">
        <v>1</v>
      </c>
      <c r="G121" s="894"/>
      <c r="H121" s="894"/>
      <c r="I121" s="950">
        <v>1</v>
      </c>
      <c r="J121" s="894"/>
      <c r="K121" s="894"/>
      <c r="L121" s="950">
        <v>1</v>
      </c>
      <c r="M121" s="894"/>
      <c r="N121" s="894"/>
      <c r="O121" s="950">
        <v>1</v>
      </c>
      <c r="P121" s="894"/>
      <c r="Q121" s="894"/>
      <c r="R121" s="894"/>
    </row>
    <row r="122" spans="1:18" ht="34.5" customHeight="1" x14ac:dyDescent="0.25">
      <c r="A122" s="875" t="s">
        <v>2209</v>
      </c>
      <c r="B122" s="873" t="s">
        <v>2210</v>
      </c>
      <c r="C122" s="873" t="s">
        <v>2211</v>
      </c>
      <c r="D122" s="861"/>
      <c r="E122" s="861"/>
      <c r="F122" s="861"/>
      <c r="G122" s="861"/>
      <c r="H122" s="861"/>
      <c r="I122" s="861"/>
      <c r="J122" s="861"/>
      <c r="K122" s="861"/>
      <c r="L122" s="861"/>
      <c r="M122" s="861"/>
      <c r="N122" s="861"/>
      <c r="O122" s="862">
        <v>1</v>
      </c>
      <c r="P122" s="861"/>
      <c r="Q122" s="861"/>
      <c r="R122" s="861"/>
    </row>
    <row r="123" spans="1:18" ht="46.5" customHeight="1" x14ac:dyDescent="0.25">
      <c r="A123" s="952" t="s">
        <v>2212</v>
      </c>
      <c r="B123" s="947" t="s">
        <v>2213</v>
      </c>
      <c r="C123" s="952" t="s">
        <v>2214</v>
      </c>
      <c r="D123" s="953"/>
      <c r="E123" s="953"/>
      <c r="F123" s="953"/>
      <c r="G123" s="953"/>
      <c r="H123" s="953"/>
      <c r="I123" s="953"/>
      <c r="J123" s="954"/>
      <c r="K123" s="954"/>
      <c r="L123" s="954"/>
      <c r="M123" s="954"/>
      <c r="N123" s="954"/>
      <c r="O123" s="953"/>
      <c r="P123" s="917"/>
      <c r="Q123" s="955" t="s">
        <v>2215</v>
      </c>
      <c r="R123" s="917"/>
    </row>
    <row r="124" spans="1:18" ht="47.25" customHeight="1" x14ac:dyDescent="0.25">
      <c r="A124" s="900" t="s">
        <v>2216</v>
      </c>
      <c r="B124" s="933" t="s">
        <v>2217</v>
      </c>
      <c r="C124" s="866" t="s">
        <v>2214</v>
      </c>
      <c r="D124" s="897">
        <v>9</v>
      </c>
      <c r="E124" s="897">
        <v>10</v>
      </c>
      <c r="F124" s="897">
        <v>12</v>
      </c>
      <c r="G124" s="897">
        <v>9</v>
      </c>
      <c r="H124" s="897">
        <v>10</v>
      </c>
      <c r="I124" s="897">
        <v>12</v>
      </c>
      <c r="J124" s="897">
        <v>12</v>
      </c>
      <c r="K124" s="897">
        <v>10</v>
      </c>
      <c r="L124" s="897">
        <v>12</v>
      </c>
      <c r="M124" s="897">
        <v>12</v>
      </c>
      <c r="N124" s="897">
        <v>12</v>
      </c>
      <c r="O124" s="897">
        <v>10</v>
      </c>
      <c r="P124" s="889"/>
      <c r="Q124" s="889"/>
      <c r="R124" s="889"/>
    </row>
    <row r="125" spans="1:18" ht="45.75" customHeight="1" x14ac:dyDescent="0.25">
      <c r="A125" s="868" t="s">
        <v>2218</v>
      </c>
      <c r="B125" s="956" t="s">
        <v>2219</v>
      </c>
      <c r="C125" s="957" t="s">
        <v>2220</v>
      </c>
      <c r="D125" s="897"/>
      <c r="E125" s="897"/>
      <c r="F125" s="897"/>
      <c r="G125" s="897"/>
      <c r="H125" s="897"/>
      <c r="I125" s="897"/>
      <c r="J125" s="897"/>
      <c r="K125" s="897"/>
      <c r="L125" s="897"/>
      <c r="M125" s="897"/>
      <c r="N125" s="897"/>
      <c r="O125" s="897"/>
      <c r="P125" s="889"/>
      <c r="Q125" s="889"/>
      <c r="R125" s="889"/>
    </row>
    <row r="126" spans="1:18" ht="54.75" customHeight="1" x14ac:dyDescent="0.25">
      <c r="A126" s="900" t="s">
        <v>2221</v>
      </c>
      <c r="B126" s="933" t="s">
        <v>2222</v>
      </c>
      <c r="C126" s="933" t="s">
        <v>2223</v>
      </c>
      <c r="D126" s="909"/>
      <c r="E126" s="890"/>
      <c r="F126" s="890"/>
      <c r="G126" s="890"/>
      <c r="H126" s="909"/>
      <c r="I126" s="909"/>
      <c r="J126" s="909"/>
      <c r="K126" s="909"/>
      <c r="L126" s="909"/>
      <c r="M126" s="909"/>
      <c r="N126" s="909"/>
      <c r="O126" s="909"/>
      <c r="P126" s="889"/>
      <c r="Q126" s="889"/>
      <c r="R126" s="889"/>
    </row>
    <row r="127" spans="1:18" ht="57" customHeight="1" x14ac:dyDescent="0.25">
      <c r="A127" s="867" t="s">
        <v>2224</v>
      </c>
      <c r="B127" s="933" t="s">
        <v>2225</v>
      </c>
      <c r="C127" s="866" t="s">
        <v>2226</v>
      </c>
      <c r="D127" s="909"/>
      <c r="E127" s="909"/>
      <c r="F127" s="890"/>
      <c r="G127" s="909"/>
      <c r="H127" s="909"/>
      <c r="I127" s="909"/>
      <c r="J127" s="909"/>
      <c r="K127" s="909"/>
      <c r="L127" s="909"/>
      <c r="M127" s="909"/>
      <c r="N127" s="909"/>
      <c r="O127" s="909"/>
      <c r="P127" s="889"/>
      <c r="Q127" s="889"/>
      <c r="R127" s="889"/>
    </row>
    <row r="128" spans="1:18" ht="59.25" customHeight="1" x14ac:dyDescent="0.25">
      <c r="A128" s="866" t="s">
        <v>2227</v>
      </c>
      <c r="B128" s="933" t="s">
        <v>1659</v>
      </c>
      <c r="C128" s="866" t="s">
        <v>2228</v>
      </c>
      <c r="D128" s="909"/>
      <c r="E128" s="909"/>
      <c r="F128" s="897">
        <v>1</v>
      </c>
      <c r="G128" s="926"/>
      <c r="H128" s="926"/>
      <c r="I128" s="897">
        <v>1</v>
      </c>
      <c r="J128" s="926"/>
      <c r="K128" s="926"/>
      <c r="L128" s="926"/>
      <c r="M128" s="897">
        <v>1</v>
      </c>
      <c r="N128" s="879"/>
      <c r="O128" s="909"/>
      <c r="P128" s="909"/>
      <c r="Q128" s="909"/>
      <c r="R128" s="909"/>
    </row>
    <row r="129" spans="1:18" ht="51.75" customHeight="1" x14ac:dyDescent="0.25">
      <c r="A129" s="866" t="s">
        <v>2229</v>
      </c>
      <c r="B129" s="933" t="s">
        <v>2230</v>
      </c>
      <c r="C129" s="866" t="s">
        <v>2231</v>
      </c>
      <c r="D129" s="909"/>
      <c r="E129" s="909"/>
      <c r="F129" s="897">
        <v>1</v>
      </c>
      <c r="G129" s="926"/>
      <c r="H129" s="926"/>
      <c r="I129" s="926"/>
      <c r="J129" s="926"/>
      <c r="K129" s="926"/>
      <c r="L129" s="926"/>
      <c r="M129" s="926"/>
      <c r="N129" s="909"/>
      <c r="O129" s="909"/>
      <c r="P129" s="909"/>
      <c r="Q129" s="909"/>
      <c r="R129" s="909"/>
    </row>
    <row r="130" spans="1:18" ht="51" x14ac:dyDescent="0.25">
      <c r="A130" s="947" t="s">
        <v>2232</v>
      </c>
      <c r="B130" s="947" t="s">
        <v>2233</v>
      </c>
      <c r="C130" s="958" t="s">
        <v>2234</v>
      </c>
      <c r="D130" s="955"/>
      <c r="E130" s="955"/>
      <c r="F130" s="955"/>
      <c r="G130" s="955"/>
      <c r="H130" s="955"/>
      <c r="I130" s="955"/>
      <c r="J130" s="955"/>
      <c r="K130" s="955"/>
      <c r="L130" s="955"/>
      <c r="M130" s="955"/>
      <c r="N130" s="955"/>
      <c r="O130" s="955"/>
      <c r="P130" s="955"/>
      <c r="Q130" s="959" t="s">
        <v>2235</v>
      </c>
      <c r="R130" s="857"/>
    </row>
    <row r="131" spans="1:18" ht="47.25" customHeight="1" x14ac:dyDescent="0.25">
      <c r="A131" s="938" t="s">
        <v>2236</v>
      </c>
      <c r="B131" s="911" t="s">
        <v>2237</v>
      </c>
      <c r="C131" s="960" t="s">
        <v>2238</v>
      </c>
      <c r="D131" s="896"/>
      <c r="E131" s="896"/>
      <c r="F131" s="896"/>
      <c r="G131" s="896"/>
      <c r="H131" s="896"/>
      <c r="I131" s="896"/>
      <c r="J131" s="896"/>
      <c r="K131" s="896"/>
      <c r="L131" s="896"/>
      <c r="M131" s="896"/>
      <c r="N131" s="896"/>
      <c r="O131" s="896"/>
      <c r="P131" s="880"/>
      <c r="Q131" s="863" t="s">
        <v>2239</v>
      </c>
      <c r="R131" s="861"/>
    </row>
    <row r="132" spans="1:18" ht="38.25" x14ac:dyDescent="0.25">
      <c r="A132" s="895" t="s">
        <v>2240</v>
      </c>
      <c r="B132" s="911" t="s">
        <v>2241</v>
      </c>
      <c r="C132" s="938" t="s">
        <v>2242</v>
      </c>
      <c r="D132" s="896">
        <v>166</v>
      </c>
      <c r="E132" s="896">
        <v>166</v>
      </c>
      <c r="F132" s="896">
        <v>167</v>
      </c>
      <c r="G132" s="896">
        <v>167</v>
      </c>
      <c r="H132" s="896">
        <v>167</v>
      </c>
      <c r="I132" s="896">
        <v>167</v>
      </c>
      <c r="J132" s="896">
        <v>166</v>
      </c>
      <c r="K132" s="896">
        <v>167</v>
      </c>
      <c r="L132" s="896">
        <v>167</v>
      </c>
      <c r="M132" s="896">
        <v>166</v>
      </c>
      <c r="N132" s="896">
        <v>167</v>
      </c>
      <c r="O132" s="896">
        <v>167</v>
      </c>
      <c r="P132" s="880">
        <f>SUM(D132:O132)</f>
        <v>2000</v>
      </c>
      <c r="Q132" s="863" t="s">
        <v>2239</v>
      </c>
      <c r="R132" s="861" t="s">
        <v>1919</v>
      </c>
    </row>
    <row r="133" spans="1:18" ht="62.25" customHeight="1" x14ac:dyDescent="0.25">
      <c r="A133" s="961" t="s">
        <v>2243</v>
      </c>
      <c r="B133" s="962" t="s">
        <v>2244</v>
      </c>
      <c r="C133" s="963" t="s">
        <v>2245</v>
      </c>
      <c r="D133" s="909"/>
      <c r="E133" s="890"/>
      <c r="F133" s="890"/>
      <c r="G133" s="890"/>
      <c r="H133" s="890"/>
      <c r="I133" s="909"/>
      <c r="J133" s="909"/>
      <c r="K133" s="909"/>
      <c r="L133" s="909"/>
      <c r="M133" s="909"/>
      <c r="N133" s="909"/>
      <c r="O133" s="909"/>
      <c r="P133" s="909"/>
      <c r="Q133" s="886"/>
      <c r="R133" s="885" t="s">
        <v>2199</v>
      </c>
    </row>
    <row r="134" spans="1:18" ht="35.25" customHeight="1" x14ac:dyDescent="0.25">
      <c r="A134" s="895" t="s">
        <v>2246</v>
      </c>
      <c r="B134" s="874" t="s">
        <v>2247</v>
      </c>
      <c r="C134" s="964" t="s">
        <v>2248</v>
      </c>
      <c r="D134" s="877"/>
      <c r="E134" s="877"/>
      <c r="F134" s="897">
        <v>1</v>
      </c>
      <c r="G134" s="877"/>
      <c r="H134" s="877"/>
      <c r="I134" s="877"/>
      <c r="J134" s="897">
        <v>1</v>
      </c>
      <c r="K134" s="877"/>
      <c r="L134" s="877"/>
      <c r="M134" s="877"/>
      <c r="N134" s="897">
        <v>1</v>
      </c>
      <c r="O134" s="877"/>
      <c r="P134" s="965">
        <f>SUM(D134:O134)</f>
        <v>3</v>
      </c>
      <c r="Q134" s="863" t="s">
        <v>2239</v>
      </c>
      <c r="R134" s="861" t="s">
        <v>666</v>
      </c>
    </row>
    <row r="135" spans="1:18" ht="49.5" customHeight="1" x14ac:dyDescent="0.25">
      <c r="A135" s="124" t="s">
        <v>2249</v>
      </c>
      <c r="B135" s="873" t="s">
        <v>2207</v>
      </c>
      <c r="C135" s="899" t="s">
        <v>2250</v>
      </c>
      <c r="D135" s="861"/>
      <c r="E135" s="861"/>
      <c r="F135" s="861"/>
      <c r="G135" s="861"/>
      <c r="H135" s="862">
        <v>1</v>
      </c>
      <c r="I135" s="861"/>
      <c r="J135" s="861"/>
      <c r="K135" s="861"/>
      <c r="L135" s="861"/>
      <c r="M135" s="861"/>
      <c r="N135" s="862">
        <v>1</v>
      </c>
      <c r="O135" s="861"/>
      <c r="P135" s="906">
        <f>SUM(D135:O135)</f>
        <v>2</v>
      </c>
      <c r="Q135" s="863" t="s">
        <v>2239</v>
      </c>
      <c r="R135" s="861"/>
    </row>
    <row r="136" spans="1:18" ht="25.5" x14ac:dyDescent="0.25">
      <c r="A136" s="124" t="s">
        <v>2251</v>
      </c>
      <c r="B136" s="873" t="s">
        <v>2252</v>
      </c>
      <c r="C136" s="873" t="s">
        <v>2253</v>
      </c>
      <c r="D136" s="861"/>
      <c r="E136" s="861"/>
      <c r="F136" s="862">
        <v>1</v>
      </c>
      <c r="G136" s="861"/>
      <c r="H136" s="861"/>
      <c r="I136" s="861"/>
      <c r="J136" s="861"/>
      <c r="K136" s="861"/>
      <c r="L136" s="861"/>
      <c r="M136" s="861"/>
      <c r="N136" s="861"/>
      <c r="O136" s="861"/>
      <c r="P136" s="863"/>
      <c r="Q136" s="863" t="s">
        <v>2239</v>
      </c>
      <c r="R136" s="861"/>
    </row>
    <row r="137" spans="1:18" ht="27" customHeight="1" x14ac:dyDescent="0.25">
      <c r="A137" s="124" t="s">
        <v>2254</v>
      </c>
      <c r="B137" s="873" t="s">
        <v>2255</v>
      </c>
      <c r="C137" s="873" t="s">
        <v>2256</v>
      </c>
      <c r="D137" s="861"/>
      <c r="E137" s="861"/>
      <c r="F137" s="862"/>
      <c r="G137" s="861"/>
      <c r="H137" s="861"/>
      <c r="I137" s="861"/>
      <c r="J137" s="861"/>
      <c r="K137" s="861"/>
      <c r="L137" s="861"/>
      <c r="M137" s="861"/>
      <c r="N137" s="861"/>
      <c r="O137" s="861"/>
      <c r="P137" s="863"/>
      <c r="Q137" s="863"/>
      <c r="R137" s="861"/>
    </row>
    <row r="138" spans="1:18" ht="26.25" customHeight="1" x14ac:dyDescent="0.25">
      <c r="A138" s="124" t="s">
        <v>2257</v>
      </c>
      <c r="B138" s="873" t="s">
        <v>2210</v>
      </c>
      <c r="C138" s="873" t="s">
        <v>2258</v>
      </c>
      <c r="D138" s="861"/>
      <c r="E138" s="861"/>
      <c r="F138" s="862"/>
      <c r="G138" s="861"/>
      <c r="H138" s="861"/>
      <c r="I138" s="861"/>
      <c r="J138" s="861"/>
      <c r="K138" s="861"/>
      <c r="L138" s="861"/>
      <c r="M138" s="861"/>
      <c r="N138" s="861"/>
      <c r="O138" s="861"/>
      <c r="P138" s="863"/>
      <c r="Q138" s="863"/>
      <c r="R138" s="861"/>
    </row>
    <row r="139" spans="1:18" ht="25.5" x14ac:dyDescent="0.25">
      <c r="A139" s="938" t="s">
        <v>2259</v>
      </c>
      <c r="B139" s="911" t="s">
        <v>2260</v>
      </c>
      <c r="C139" s="966" t="s">
        <v>2261</v>
      </c>
      <c r="D139" s="896"/>
      <c r="E139" s="896"/>
      <c r="F139" s="896"/>
      <c r="G139" s="896"/>
      <c r="H139" s="896"/>
      <c r="I139" s="896"/>
      <c r="J139" s="896"/>
      <c r="K139" s="896"/>
      <c r="L139" s="896"/>
      <c r="M139" s="896"/>
      <c r="N139" s="896"/>
      <c r="O139" s="896"/>
      <c r="P139" s="967">
        <v>500000</v>
      </c>
      <c r="Q139" s="863" t="s">
        <v>2239</v>
      </c>
      <c r="R139" s="861"/>
    </row>
  </sheetData>
  <mergeCells count="14">
    <mergeCell ref="J10:L10"/>
    <mergeCell ref="M10:O10"/>
    <mergeCell ref="Q10:Q11"/>
    <mergeCell ref="R10:R11"/>
    <mergeCell ref="A1:R1"/>
    <mergeCell ref="A2:R2"/>
    <mergeCell ref="A3:R3"/>
    <mergeCell ref="A4:C4"/>
    <mergeCell ref="A5:C5"/>
    <mergeCell ref="A10:A11"/>
    <mergeCell ref="B10:B11"/>
    <mergeCell ref="C10:C11"/>
    <mergeCell ref="D10:F10"/>
    <mergeCell ref="G10:I10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showGridLines="0" topLeftCell="A4" zoomScale="85" zoomScaleNormal="85" zoomScalePageLayoutView="57" workbookViewId="0">
      <selection activeCell="A9" sqref="A9:S9"/>
    </sheetView>
  </sheetViews>
  <sheetFormatPr baseColWidth="10" defaultRowHeight="15" x14ac:dyDescent="0.25"/>
  <cols>
    <col min="1" max="1" width="32.7109375" style="126" customWidth="1"/>
    <col min="2" max="2" width="22.85546875" style="1047" customWidth="1"/>
    <col min="3" max="3" width="17.7109375" style="1049" customWidth="1"/>
    <col min="4" max="4" width="5.7109375" style="126" customWidth="1"/>
    <col min="5" max="5" width="4.28515625" style="126" customWidth="1"/>
    <col min="6" max="6" width="4.140625" style="126" customWidth="1"/>
    <col min="7" max="7" width="4.85546875" style="126" customWidth="1"/>
    <col min="8" max="8" width="4.42578125" style="126" bestFit="1" customWidth="1"/>
    <col min="9" max="9" width="4.140625" style="126" customWidth="1"/>
    <col min="10" max="10" width="4.28515625" style="126" customWidth="1"/>
    <col min="11" max="11" width="4.7109375" style="126" customWidth="1"/>
    <col min="12" max="12" width="4.42578125" style="126" customWidth="1"/>
    <col min="13" max="13" width="4.5703125" style="126" customWidth="1"/>
    <col min="14" max="14" width="4.42578125" style="126" customWidth="1"/>
    <col min="15" max="15" width="4.28515625" style="126" customWidth="1"/>
    <col min="16" max="16" width="5.42578125" style="1048" customWidth="1"/>
    <col min="17" max="17" width="8" style="126" customWidth="1"/>
    <col min="18" max="18" width="9.85546875" style="126" customWidth="1"/>
    <col min="19" max="19" width="10.5703125" style="1048" customWidth="1"/>
    <col min="20" max="256" width="11.42578125" style="105"/>
    <col min="257" max="257" width="32.7109375" style="105" customWidth="1"/>
    <col min="258" max="258" width="22.85546875" style="105" customWidth="1"/>
    <col min="259" max="259" width="17.7109375" style="105" customWidth="1"/>
    <col min="260" max="260" width="5.7109375" style="105" customWidth="1"/>
    <col min="261" max="261" width="4.28515625" style="105" customWidth="1"/>
    <col min="262" max="262" width="4.140625" style="105" customWidth="1"/>
    <col min="263" max="263" width="4.85546875" style="105" customWidth="1"/>
    <col min="264" max="264" width="4.42578125" style="105" bestFit="1" customWidth="1"/>
    <col min="265" max="265" width="4.140625" style="105" customWidth="1"/>
    <col min="266" max="266" width="4.28515625" style="105" customWidth="1"/>
    <col min="267" max="267" width="4.7109375" style="105" customWidth="1"/>
    <col min="268" max="268" width="4.42578125" style="105" customWidth="1"/>
    <col min="269" max="269" width="4.5703125" style="105" customWidth="1"/>
    <col min="270" max="270" width="4.42578125" style="105" customWidth="1"/>
    <col min="271" max="271" width="4.28515625" style="105" customWidth="1"/>
    <col min="272" max="272" width="5.42578125" style="105" customWidth="1"/>
    <col min="273" max="273" width="8" style="105" customWidth="1"/>
    <col min="274" max="274" width="9.85546875" style="105" customWidth="1"/>
    <col min="275" max="275" width="10.5703125" style="105" customWidth="1"/>
    <col min="276" max="512" width="11.42578125" style="105"/>
    <col min="513" max="513" width="32.7109375" style="105" customWidth="1"/>
    <col min="514" max="514" width="22.85546875" style="105" customWidth="1"/>
    <col min="515" max="515" width="17.7109375" style="105" customWidth="1"/>
    <col min="516" max="516" width="5.7109375" style="105" customWidth="1"/>
    <col min="517" max="517" width="4.28515625" style="105" customWidth="1"/>
    <col min="518" max="518" width="4.140625" style="105" customWidth="1"/>
    <col min="519" max="519" width="4.85546875" style="105" customWidth="1"/>
    <col min="520" max="520" width="4.42578125" style="105" bestFit="1" customWidth="1"/>
    <col min="521" max="521" width="4.140625" style="105" customWidth="1"/>
    <col min="522" max="522" width="4.28515625" style="105" customWidth="1"/>
    <col min="523" max="523" width="4.7109375" style="105" customWidth="1"/>
    <col min="524" max="524" width="4.42578125" style="105" customWidth="1"/>
    <col min="525" max="525" width="4.5703125" style="105" customWidth="1"/>
    <col min="526" max="526" width="4.42578125" style="105" customWidth="1"/>
    <col min="527" max="527" width="4.28515625" style="105" customWidth="1"/>
    <col min="528" max="528" width="5.42578125" style="105" customWidth="1"/>
    <col min="529" max="529" width="8" style="105" customWidth="1"/>
    <col min="530" max="530" width="9.85546875" style="105" customWidth="1"/>
    <col min="531" max="531" width="10.5703125" style="105" customWidth="1"/>
    <col min="532" max="768" width="11.42578125" style="105"/>
    <col min="769" max="769" width="32.7109375" style="105" customWidth="1"/>
    <col min="770" max="770" width="22.85546875" style="105" customWidth="1"/>
    <col min="771" max="771" width="17.7109375" style="105" customWidth="1"/>
    <col min="772" max="772" width="5.7109375" style="105" customWidth="1"/>
    <col min="773" max="773" width="4.28515625" style="105" customWidth="1"/>
    <col min="774" max="774" width="4.140625" style="105" customWidth="1"/>
    <col min="775" max="775" width="4.85546875" style="105" customWidth="1"/>
    <col min="776" max="776" width="4.42578125" style="105" bestFit="1" customWidth="1"/>
    <col min="777" max="777" width="4.140625" style="105" customWidth="1"/>
    <col min="778" max="778" width="4.28515625" style="105" customWidth="1"/>
    <col min="779" max="779" width="4.7109375" style="105" customWidth="1"/>
    <col min="780" max="780" width="4.42578125" style="105" customWidth="1"/>
    <col min="781" max="781" width="4.5703125" style="105" customWidth="1"/>
    <col min="782" max="782" width="4.42578125" style="105" customWidth="1"/>
    <col min="783" max="783" width="4.28515625" style="105" customWidth="1"/>
    <col min="784" max="784" width="5.42578125" style="105" customWidth="1"/>
    <col min="785" max="785" width="8" style="105" customWidth="1"/>
    <col min="786" max="786" width="9.85546875" style="105" customWidth="1"/>
    <col min="787" max="787" width="10.5703125" style="105" customWidth="1"/>
    <col min="788" max="1024" width="11.42578125" style="105"/>
    <col min="1025" max="1025" width="32.7109375" style="105" customWidth="1"/>
    <col min="1026" max="1026" width="22.85546875" style="105" customWidth="1"/>
    <col min="1027" max="1027" width="17.7109375" style="105" customWidth="1"/>
    <col min="1028" max="1028" width="5.7109375" style="105" customWidth="1"/>
    <col min="1029" max="1029" width="4.28515625" style="105" customWidth="1"/>
    <col min="1030" max="1030" width="4.140625" style="105" customWidth="1"/>
    <col min="1031" max="1031" width="4.85546875" style="105" customWidth="1"/>
    <col min="1032" max="1032" width="4.42578125" style="105" bestFit="1" customWidth="1"/>
    <col min="1033" max="1033" width="4.140625" style="105" customWidth="1"/>
    <col min="1034" max="1034" width="4.28515625" style="105" customWidth="1"/>
    <col min="1035" max="1035" width="4.7109375" style="105" customWidth="1"/>
    <col min="1036" max="1036" width="4.42578125" style="105" customWidth="1"/>
    <col min="1037" max="1037" width="4.5703125" style="105" customWidth="1"/>
    <col min="1038" max="1038" width="4.42578125" style="105" customWidth="1"/>
    <col min="1039" max="1039" width="4.28515625" style="105" customWidth="1"/>
    <col min="1040" max="1040" width="5.42578125" style="105" customWidth="1"/>
    <col min="1041" max="1041" width="8" style="105" customWidth="1"/>
    <col min="1042" max="1042" width="9.85546875" style="105" customWidth="1"/>
    <col min="1043" max="1043" width="10.5703125" style="105" customWidth="1"/>
    <col min="1044" max="1280" width="11.42578125" style="105"/>
    <col min="1281" max="1281" width="32.7109375" style="105" customWidth="1"/>
    <col min="1282" max="1282" width="22.85546875" style="105" customWidth="1"/>
    <col min="1283" max="1283" width="17.7109375" style="105" customWidth="1"/>
    <col min="1284" max="1284" width="5.7109375" style="105" customWidth="1"/>
    <col min="1285" max="1285" width="4.28515625" style="105" customWidth="1"/>
    <col min="1286" max="1286" width="4.140625" style="105" customWidth="1"/>
    <col min="1287" max="1287" width="4.85546875" style="105" customWidth="1"/>
    <col min="1288" max="1288" width="4.42578125" style="105" bestFit="1" customWidth="1"/>
    <col min="1289" max="1289" width="4.140625" style="105" customWidth="1"/>
    <col min="1290" max="1290" width="4.28515625" style="105" customWidth="1"/>
    <col min="1291" max="1291" width="4.7109375" style="105" customWidth="1"/>
    <col min="1292" max="1292" width="4.42578125" style="105" customWidth="1"/>
    <col min="1293" max="1293" width="4.5703125" style="105" customWidth="1"/>
    <col min="1294" max="1294" width="4.42578125" style="105" customWidth="1"/>
    <col min="1295" max="1295" width="4.28515625" style="105" customWidth="1"/>
    <col min="1296" max="1296" width="5.42578125" style="105" customWidth="1"/>
    <col min="1297" max="1297" width="8" style="105" customWidth="1"/>
    <col min="1298" max="1298" width="9.85546875" style="105" customWidth="1"/>
    <col min="1299" max="1299" width="10.5703125" style="105" customWidth="1"/>
    <col min="1300" max="1536" width="11.42578125" style="105"/>
    <col min="1537" max="1537" width="32.7109375" style="105" customWidth="1"/>
    <col min="1538" max="1538" width="22.85546875" style="105" customWidth="1"/>
    <col min="1539" max="1539" width="17.7109375" style="105" customWidth="1"/>
    <col min="1540" max="1540" width="5.7109375" style="105" customWidth="1"/>
    <col min="1541" max="1541" width="4.28515625" style="105" customWidth="1"/>
    <col min="1542" max="1542" width="4.140625" style="105" customWidth="1"/>
    <col min="1543" max="1543" width="4.85546875" style="105" customWidth="1"/>
    <col min="1544" max="1544" width="4.42578125" style="105" bestFit="1" customWidth="1"/>
    <col min="1545" max="1545" width="4.140625" style="105" customWidth="1"/>
    <col min="1546" max="1546" width="4.28515625" style="105" customWidth="1"/>
    <col min="1547" max="1547" width="4.7109375" style="105" customWidth="1"/>
    <col min="1548" max="1548" width="4.42578125" style="105" customWidth="1"/>
    <col min="1549" max="1549" width="4.5703125" style="105" customWidth="1"/>
    <col min="1550" max="1550" width="4.42578125" style="105" customWidth="1"/>
    <col min="1551" max="1551" width="4.28515625" style="105" customWidth="1"/>
    <col min="1552" max="1552" width="5.42578125" style="105" customWidth="1"/>
    <col min="1553" max="1553" width="8" style="105" customWidth="1"/>
    <col min="1554" max="1554" width="9.85546875" style="105" customWidth="1"/>
    <col min="1555" max="1555" width="10.5703125" style="105" customWidth="1"/>
    <col min="1556" max="1792" width="11.42578125" style="105"/>
    <col min="1793" max="1793" width="32.7109375" style="105" customWidth="1"/>
    <col min="1794" max="1794" width="22.85546875" style="105" customWidth="1"/>
    <col min="1795" max="1795" width="17.7109375" style="105" customWidth="1"/>
    <col min="1796" max="1796" width="5.7109375" style="105" customWidth="1"/>
    <col min="1797" max="1797" width="4.28515625" style="105" customWidth="1"/>
    <col min="1798" max="1798" width="4.140625" style="105" customWidth="1"/>
    <col min="1799" max="1799" width="4.85546875" style="105" customWidth="1"/>
    <col min="1800" max="1800" width="4.42578125" style="105" bestFit="1" customWidth="1"/>
    <col min="1801" max="1801" width="4.140625" style="105" customWidth="1"/>
    <col min="1802" max="1802" width="4.28515625" style="105" customWidth="1"/>
    <col min="1803" max="1803" width="4.7109375" style="105" customWidth="1"/>
    <col min="1804" max="1804" width="4.42578125" style="105" customWidth="1"/>
    <col min="1805" max="1805" width="4.5703125" style="105" customWidth="1"/>
    <col min="1806" max="1806" width="4.42578125" style="105" customWidth="1"/>
    <col min="1807" max="1807" width="4.28515625" style="105" customWidth="1"/>
    <col min="1808" max="1808" width="5.42578125" style="105" customWidth="1"/>
    <col min="1809" max="1809" width="8" style="105" customWidth="1"/>
    <col min="1810" max="1810" width="9.85546875" style="105" customWidth="1"/>
    <col min="1811" max="1811" width="10.5703125" style="105" customWidth="1"/>
    <col min="1812" max="2048" width="11.42578125" style="105"/>
    <col min="2049" max="2049" width="32.7109375" style="105" customWidth="1"/>
    <col min="2050" max="2050" width="22.85546875" style="105" customWidth="1"/>
    <col min="2051" max="2051" width="17.7109375" style="105" customWidth="1"/>
    <col min="2052" max="2052" width="5.7109375" style="105" customWidth="1"/>
    <col min="2053" max="2053" width="4.28515625" style="105" customWidth="1"/>
    <col min="2054" max="2054" width="4.140625" style="105" customWidth="1"/>
    <col min="2055" max="2055" width="4.85546875" style="105" customWidth="1"/>
    <col min="2056" max="2056" width="4.42578125" style="105" bestFit="1" customWidth="1"/>
    <col min="2057" max="2057" width="4.140625" style="105" customWidth="1"/>
    <col min="2058" max="2058" width="4.28515625" style="105" customWidth="1"/>
    <col min="2059" max="2059" width="4.7109375" style="105" customWidth="1"/>
    <col min="2060" max="2060" width="4.42578125" style="105" customWidth="1"/>
    <col min="2061" max="2061" width="4.5703125" style="105" customWidth="1"/>
    <col min="2062" max="2062" width="4.42578125" style="105" customWidth="1"/>
    <col min="2063" max="2063" width="4.28515625" style="105" customWidth="1"/>
    <col min="2064" max="2064" width="5.42578125" style="105" customWidth="1"/>
    <col min="2065" max="2065" width="8" style="105" customWidth="1"/>
    <col min="2066" max="2066" width="9.85546875" style="105" customWidth="1"/>
    <col min="2067" max="2067" width="10.5703125" style="105" customWidth="1"/>
    <col min="2068" max="2304" width="11.42578125" style="105"/>
    <col min="2305" max="2305" width="32.7109375" style="105" customWidth="1"/>
    <col min="2306" max="2306" width="22.85546875" style="105" customWidth="1"/>
    <col min="2307" max="2307" width="17.7109375" style="105" customWidth="1"/>
    <col min="2308" max="2308" width="5.7109375" style="105" customWidth="1"/>
    <col min="2309" max="2309" width="4.28515625" style="105" customWidth="1"/>
    <col min="2310" max="2310" width="4.140625" style="105" customWidth="1"/>
    <col min="2311" max="2311" width="4.85546875" style="105" customWidth="1"/>
    <col min="2312" max="2312" width="4.42578125" style="105" bestFit="1" customWidth="1"/>
    <col min="2313" max="2313" width="4.140625" style="105" customWidth="1"/>
    <col min="2314" max="2314" width="4.28515625" style="105" customWidth="1"/>
    <col min="2315" max="2315" width="4.7109375" style="105" customWidth="1"/>
    <col min="2316" max="2316" width="4.42578125" style="105" customWidth="1"/>
    <col min="2317" max="2317" width="4.5703125" style="105" customWidth="1"/>
    <col min="2318" max="2318" width="4.42578125" style="105" customWidth="1"/>
    <col min="2319" max="2319" width="4.28515625" style="105" customWidth="1"/>
    <col min="2320" max="2320" width="5.42578125" style="105" customWidth="1"/>
    <col min="2321" max="2321" width="8" style="105" customWidth="1"/>
    <col min="2322" max="2322" width="9.85546875" style="105" customWidth="1"/>
    <col min="2323" max="2323" width="10.5703125" style="105" customWidth="1"/>
    <col min="2324" max="2560" width="11.42578125" style="105"/>
    <col min="2561" max="2561" width="32.7109375" style="105" customWidth="1"/>
    <col min="2562" max="2562" width="22.85546875" style="105" customWidth="1"/>
    <col min="2563" max="2563" width="17.7109375" style="105" customWidth="1"/>
    <col min="2564" max="2564" width="5.7109375" style="105" customWidth="1"/>
    <col min="2565" max="2565" width="4.28515625" style="105" customWidth="1"/>
    <col min="2566" max="2566" width="4.140625" style="105" customWidth="1"/>
    <col min="2567" max="2567" width="4.85546875" style="105" customWidth="1"/>
    <col min="2568" max="2568" width="4.42578125" style="105" bestFit="1" customWidth="1"/>
    <col min="2569" max="2569" width="4.140625" style="105" customWidth="1"/>
    <col min="2570" max="2570" width="4.28515625" style="105" customWidth="1"/>
    <col min="2571" max="2571" width="4.7109375" style="105" customWidth="1"/>
    <col min="2572" max="2572" width="4.42578125" style="105" customWidth="1"/>
    <col min="2573" max="2573" width="4.5703125" style="105" customWidth="1"/>
    <col min="2574" max="2574" width="4.42578125" style="105" customWidth="1"/>
    <col min="2575" max="2575" width="4.28515625" style="105" customWidth="1"/>
    <col min="2576" max="2576" width="5.42578125" style="105" customWidth="1"/>
    <col min="2577" max="2577" width="8" style="105" customWidth="1"/>
    <col min="2578" max="2578" width="9.85546875" style="105" customWidth="1"/>
    <col min="2579" max="2579" width="10.5703125" style="105" customWidth="1"/>
    <col min="2580" max="2816" width="11.42578125" style="105"/>
    <col min="2817" max="2817" width="32.7109375" style="105" customWidth="1"/>
    <col min="2818" max="2818" width="22.85546875" style="105" customWidth="1"/>
    <col min="2819" max="2819" width="17.7109375" style="105" customWidth="1"/>
    <col min="2820" max="2820" width="5.7109375" style="105" customWidth="1"/>
    <col min="2821" max="2821" width="4.28515625" style="105" customWidth="1"/>
    <col min="2822" max="2822" width="4.140625" style="105" customWidth="1"/>
    <col min="2823" max="2823" width="4.85546875" style="105" customWidth="1"/>
    <col min="2824" max="2824" width="4.42578125" style="105" bestFit="1" customWidth="1"/>
    <col min="2825" max="2825" width="4.140625" style="105" customWidth="1"/>
    <col min="2826" max="2826" width="4.28515625" style="105" customWidth="1"/>
    <col min="2827" max="2827" width="4.7109375" style="105" customWidth="1"/>
    <col min="2828" max="2828" width="4.42578125" style="105" customWidth="1"/>
    <col min="2829" max="2829" width="4.5703125" style="105" customWidth="1"/>
    <col min="2830" max="2830" width="4.42578125" style="105" customWidth="1"/>
    <col min="2831" max="2831" width="4.28515625" style="105" customWidth="1"/>
    <col min="2832" max="2832" width="5.42578125" style="105" customWidth="1"/>
    <col min="2833" max="2833" width="8" style="105" customWidth="1"/>
    <col min="2834" max="2834" width="9.85546875" style="105" customWidth="1"/>
    <col min="2835" max="2835" width="10.5703125" style="105" customWidth="1"/>
    <col min="2836" max="3072" width="11.42578125" style="105"/>
    <col min="3073" max="3073" width="32.7109375" style="105" customWidth="1"/>
    <col min="3074" max="3074" width="22.85546875" style="105" customWidth="1"/>
    <col min="3075" max="3075" width="17.7109375" style="105" customWidth="1"/>
    <col min="3076" max="3076" width="5.7109375" style="105" customWidth="1"/>
    <col min="3077" max="3077" width="4.28515625" style="105" customWidth="1"/>
    <col min="3078" max="3078" width="4.140625" style="105" customWidth="1"/>
    <col min="3079" max="3079" width="4.85546875" style="105" customWidth="1"/>
    <col min="3080" max="3080" width="4.42578125" style="105" bestFit="1" customWidth="1"/>
    <col min="3081" max="3081" width="4.140625" style="105" customWidth="1"/>
    <col min="3082" max="3082" width="4.28515625" style="105" customWidth="1"/>
    <col min="3083" max="3083" width="4.7109375" style="105" customWidth="1"/>
    <col min="3084" max="3084" width="4.42578125" style="105" customWidth="1"/>
    <col min="3085" max="3085" width="4.5703125" style="105" customWidth="1"/>
    <col min="3086" max="3086" width="4.42578125" style="105" customWidth="1"/>
    <col min="3087" max="3087" width="4.28515625" style="105" customWidth="1"/>
    <col min="3088" max="3088" width="5.42578125" style="105" customWidth="1"/>
    <col min="3089" max="3089" width="8" style="105" customWidth="1"/>
    <col min="3090" max="3090" width="9.85546875" style="105" customWidth="1"/>
    <col min="3091" max="3091" width="10.5703125" style="105" customWidth="1"/>
    <col min="3092" max="3328" width="11.42578125" style="105"/>
    <col min="3329" max="3329" width="32.7109375" style="105" customWidth="1"/>
    <col min="3330" max="3330" width="22.85546875" style="105" customWidth="1"/>
    <col min="3331" max="3331" width="17.7109375" style="105" customWidth="1"/>
    <col min="3332" max="3332" width="5.7109375" style="105" customWidth="1"/>
    <col min="3333" max="3333" width="4.28515625" style="105" customWidth="1"/>
    <col min="3334" max="3334" width="4.140625" style="105" customWidth="1"/>
    <col min="3335" max="3335" width="4.85546875" style="105" customWidth="1"/>
    <col min="3336" max="3336" width="4.42578125" style="105" bestFit="1" customWidth="1"/>
    <col min="3337" max="3337" width="4.140625" style="105" customWidth="1"/>
    <col min="3338" max="3338" width="4.28515625" style="105" customWidth="1"/>
    <col min="3339" max="3339" width="4.7109375" style="105" customWidth="1"/>
    <col min="3340" max="3340" width="4.42578125" style="105" customWidth="1"/>
    <col min="3341" max="3341" width="4.5703125" style="105" customWidth="1"/>
    <col min="3342" max="3342" width="4.42578125" style="105" customWidth="1"/>
    <col min="3343" max="3343" width="4.28515625" style="105" customWidth="1"/>
    <col min="3344" max="3344" width="5.42578125" style="105" customWidth="1"/>
    <col min="3345" max="3345" width="8" style="105" customWidth="1"/>
    <col min="3346" max="3346" width="9.85546875" style="105" customWidth="1"/>
    <col min="3347" max="3347" width="10.5703125" style="105" customWidth="1"/>
    <col min="3348" max="3584" width="11.42578125" style="105"/>
    <col min="3585" max="3585" width="32.7109375" style="105" customWidth="1"/>
    <col min="3586" max="3586" width="22.85546875" style="105" customWidth="1"/>
    <col min="3587" max="3587" width="17.7109375" style="105" customWidth="1"/>
    <col min="3588" max="3588" width="5.7109375" style="105" customWidth="1"/>
    <col min="3589" max="3589" width="4.28515625" style="105" customWidth="1"/>
    <col min="3590" max="3590" width="4.140625" style="105" customWidth="1"/>
    <col min="3591" max="3591" width="4.85546875" style="105" customWidth="1"/>
    <col min="3592" max="3592" width="4.42578125" style="105" bestFit="1" customWidth="1"/>
    <col min="3593" max="3593" width="4.140625" style="105" customWidth="1"/>
    <col min="3594" max="3594" width="4.28515625" style="105" customWidth="1"/>
    <col min="3595" max="3595" width="4.7109375" style="105" customWidth="1"/>
    <col min="3596" max="3596" width="4.42578125" style="105" customWidth="1"/>
    <col min="3597" max="3597" width="4.5703125" style="105" customWidth="1"/>
    <col min="3598" max="3598" width="4.42578125" style="105" customWidth="1"/>
    <col min="3599" max="3599" width="4.28515625" style="105" customWidth="1"/>
    <col min="3600" max="3600" width="5.42578125" style="105" customWidth="1"/>
    <col min="3601" max="3601" width="8" style="105" customWidth="1"/>
    <col min="3602" max="3602" width="9.85546875" style="105" customWidth="1"/>
    <col min="3603" max="3603" width="10.5703125" style="105" customWidth="1"/>
    <col min="3604" max="3840" width="11.42578125" style="105"/>
    <col min="3841" max="3841" width="32.7109375" style="105" customWidth="1"/>
    <col min="3842" max="3842" width="22.85546875" style="105" customWidth="1"/>
    <col min="3843" max="3843" width="17.7109375" style="105" customWidth="1"/>
    <col min="3844" max="3844" width="5.7109375" style="105" customWidth="1"/>
    <col min="3845" max="3845" width="4.28515625" style="105" customWidth="1"/>
    <col min="3846" max="3846" width="4.140625" style="105" customWidth="1"/>
    <col min="3847" max="3847" width="4.85546875" style="105" customWidth="1"/>
    <col min="3848" max="3848" width="4.42578125" style="105" bestFit="1" customWidth="1"/>
    <col min="3849" max="3849" width="4.140625" style="105" customWidth="1"/>
    <col min="3850" max="3850" width="4.28515625" style="105" customWidth="1"/>
    <col min="3851" max="3851" width="4.7109375" style="105" customWidth="1"/>
    <col min="3852" max="3852" width="4.42578125" style="105" customWidth="1"/>
    <col min="3853" max="3853" width="4.5703125" style="105" customWidth="1"/>
    <col min="3854" max="3854" width="4.42578125" style="105" customWidth="1"/>
    <col min="3855" max="3855" width="4.28515625" style="105" customWidth="1"/>
    <col min="3856" max="3856" width="5.42578125" style="105" customWidth="1"/>
    <col min="3857" max="3857" width="8" style="105" customWidth="1"/>
    <col min="3858" max="3858" width="9.85546875" style="105" customWidth="1"/>
    <col min="3859" max="3859" width="10.5703125" style="105" customWidth="1"/>
    <col min="3860" max="4096" width="11.42578125" style="105"/>
    <col min="4097" max="4097" width="32.7109375" style="105" customWidth="1"/>
    <col min="4098" max="4098" width="22.85546875" style="105" customWidth="1"/>
    <col min="4099" max="4099" width="17.7109375" style="105" customWidth="1"/>
    <col min="4100" max="4100" width="5.7109375" style="105" customWidth="1"/>
    <col min="4101" max="4101" width="4.28515625" style="105" customWidth="1"/>
    <col min="4102" max="4102" width="4.140625" style="105" customWidth="1"/>
    <col min="4103" max="4103" width="4.85546875" style="105" customWidth="1"/>
    <col min="4104" max="4104" width="4.42578125" style="105" bestFit="1" customWidth="1"/>
    <col min="4105" max="4105" width="4.140625" style="105" customWidth="1"/>
    <col min="4106" max="4106" width="4.28515625" style="105" customWidth="1"/>
    <col min="4107" max="4107" width="4.7109375" style="105" customWidth="1"/>
    <col min="4108" max="4108" width="4.42578125" style="105" customWidth="1"/>
    <col min="4109" max="4109" width="4.5703125" style="105" customWidth="1"/>
    <col min="4110" max="4110" width="4.42578125" style="105" customWidth="1"/>
    <col min="4111" max="4111" width="4.28515625" style="105" customWidth="1"/>
    <col min="4112" max="4112" width="5.42578125" style="105" customWidth="1"/>
    <col min="4113" max="4113" width="8" style="105" customWidth="1"/>
    <col min="4114" max="4114" width="9.85546875" style="105" customWidth="1"/>
    <col min="4115" max="4115" width="10.5703125" style="105" customWidth="1"/>
    <col min="4116" max="4352" width="11.42578125" style="105"/>
    <col min="4353" max="4353" width="32.7109375" style="105" customWidth="1"/>
    <col min="4354" max="4354" width="22.85546875" style="105" customWidth="1"/>
    <col min="4355" max="4355" width="17.7109375" style="105" customWidth="1"/>
    <col min="4356" max="4356" width="5.7109375" style="105" customWidth="1"/>
    <col min="4357" max="4357" width="4.28515625" style="105" customWidth="1"/>
    <col min="4358" max="4358" width="4.140625" style="105" customWidth="1"/>
    <col min="4359" max="4359" width="4.85546875" style="105" customWidth="1"/>
    <col min="4360" max="4360" width="4.42578125" style="105" bestFit="1" customWidth="1"/>
    <col min="4361" max="4361" width="4.140625" style="105" customWidth="1"/>
    <col min="4362" max="4362" width="4.28515625" style="105" customWidth="1"/>
    <col min="4363" max="4363" width="4.7109375" style="105" customWidth="1"/>
    <col min="4364" max="4364" width="4.42578125" style="105" customWidth="1"/>
    <col min="4365" max="4365" width="4.5703125" style="105" customWidth="1"/>
    <col min="4366" max="4366" width="4.42578125" style="105" customWidth="1"/>
    <col min="4367" max="4367" width="4.28515625" style="105" customWidth="1"/>
    <col min="4368" max="4368" width="5.42578125" style="105" customWidth="1"/>
    <col min="4369" max="4369" width="8" style="105" customWidth="1"/>
    <col min="4370" max="4370" width="9.85546875" style="105" customWidth="1"/>
    <col min="4371" max="4371" width="10.5703125" style="105" customWidth="1"/>
    <col min="4372" max="4608" width="11.42578125" style="105"/>
    <col min="4609" max="4609" width="32.7109375" style="105" customWidth="1"/>
    <col min="4610" max="4610" width="22.85546875" style="105" customWidth="1"/>
    <col min="4611" max="4611" width="17.7109375" style="105" customWidth="1"/>
    <col min="4612" max="4612" width="5.7109375" style="105" customWidth="1"/>
    <col min="4613" max="4613" width="4.28515625" style="105" customWidth="1"/>
    <col min="4614" max="4614" width="4.140625" style="105" customWidth="1"/>
    <col min="4615" max="4615" width="4.85546875" style="105" customWidth="1"/>
    <col min="4616" max="4616" width="4.42578125" style="105" bestFit="1" customWidth="1"/>
    <col min="4617" max="4617" width="4.140625" style="105" customWidth="1"/>
    <col min="4618" max="4618" width="4.28515625" style="105" customWidth="1"/>
    <col min="4619" max="4619" width="4.7109375" style="105" customWidth="1"/>
    <col min="4620" max="4620" width="4.42578125" style="105" customWidth="1"/>
    <col min="4621" max="4621" width="4.5703125" style="105" customWidth="1"/>
    <col min="4622" max="4622" width="4.42578125" style="105" customWidth="1"/>
    <col min="4623" max="4623" width="4.28515625" style="105" customWidth="1"/>
    <col min="4624" max="4624" width="5.42578125" style="105" customWidth="1"/>
    <col min="4625" max="4625" width="8" style="105" customWidth="1"/>
    <col min="4626" max="4626" width="9.85546875" style="105" customWidth="1"/>
    <col min="4627" max="4627" width="10.5703125" style="105" customWidth="1"/>
    <col min="4628" max="4864" width="11.42578125" style="105"/>
    <col min="4865" max="4865" width="32.7109375" style="105" customWidth="1"/>
    <col min="4866" max="4866" width="22.85546875" style="105" customWidth="1"/>
    <col min="4867" max="4867" width="17.7109375" style="105" customWidth="1"/>
    <col min="4868" max="4868" width="5.7109375" style="105" customWidth="1"/>
    <col min="4869" max="4869" width="4.28515625" style="105" customWidth="1"/>
    <col min="4870" max="4870" width="4.140625" style="105" customWidth="1"/>
    <col min="4871" max="4871" width="4.85546875" style="105" customWidth="1"/>
    <col min="4872" max="4872" width="4.42578125" style="105" bestFit="1" customWidth="1"/>
    <col min="4873" max="4873" width="4.140625" style="105" customWidth="1"/>
    <col min="4874" max="4874" width="4.28515625" style="105" customWidth="1"/>
    <col min="4875" max="4875" width="4.7109375" style="105" customWidth="1"/>
    <col min="4876" max="4876" width="4.42578125" style="105" customWidth="1"/>
    <col min="4877" max="4877" width="4.5703125" style="105" customWidth="1"/>
    <col min="4878" max="4878" width="4.42578125" style="105" customWidth="1"/>
    <col min="4879" max="4879" width="4.28515625" style="105" customWidth="1"/>
    <col min="4880" max="4880" width="5.42578125" style="105" customWidth="1"/>
    <col min="4881" max="4881" width="8" style="105" customWidth="1"/>
    <col min="4882" max="4882" width="9.85546875" style="105" customWidth="1"/>
    <col min="4883" max="4883" width="10.5703125" style="105" customWidth="1"/>
    <col min="4884" max="5120" width="11.42578125" style="105"/>
    <col min="5121" max="5121" width="32.7109375" style="105" customWidth="1"/>
    <col min="5122" max="5122" width="22.85546875" style="105" customWidth="1"/>
    <col min="5123" max="5123" width="17.7109375" style="105" customWidth="1"/>
    <col min="5124" max="5124" width="5.7109375" style="105" customWidth="1"/>
    <col min="5125" max="5125" width="4.28515625" style="105" customWidth="1"/>
    <col min="5126" max="5126" width="4.140625" style="105" customWidth="1"/>
    <col min="5127" max="5127" width="4.85546875" style="105" customWidth="1"/>
    <col min="5128" max="5128" width="4.42578125" style="105" bestFit="1" customWidth="1"/>
    <col min="5129" max="5129" width="4.140625" style="105" customWidth="1"/>
    <col min="5130" max="5130" width="4.28515625" style="105" customWidth="1"/>
    <col min="5131" max="5131" width="4.7109375" style="105" customWidth="1"/>
    <col min="5132" max="5132" width="4.42578125" style="105" customWidth="1"/>
    <col min="5133" max="5133" width="4.5703125" style="105" customWidth="1"/>
    <col min="5134" max="5134" width="4.42578125" style="105" customWidth="1"/>
    <col min="5135" max="5135" width="4.28515625" style="105" customWidth="1"/>
    <col min="5136" max="5136" width="5.42578125" style="105" customWidth="1"/>
    <col min="5137" max="5137" width="8" style="105" customWidth="1"/>
    <col min="5138" max="5138" width="9.85546875" style="105" customWidth="1"/>
    <col min="5139" max="5139" width="10.5703125" style="105" customWidth="1"/>
    <col min="5140" max="5376" width="11.42578125" style="105"/>
    <col min="5377" max="5377" width="32.7109375" style="105" customWidth="1"/>
    <col min="5378" max="5378" width="22.85546875" style="105" customWidth="1"/>
    <col min="5379" max="5379" width="17.7109375" style="105" customWidth="1"/>
    <col min="5380" max="5380" width="5.7109375" style="105" customWidth="1"/>
    <col min="5381" max="5381" width="4.28515625" style="105" customWidth="1"/>
    <col min="5382" max="5382" width="4.140625" style="105" customWidth="1"/>
    <col min="5383" max="5383" width="4.85546875" style="105" customWidth="1"/>
    <col min="5384" max="5384" width="4.42578125" style="105" bestFit="1" customWidth="1"/>
    <col min="5385" max="5385" width="4.140625" style="105" customWidth="1"/>
    <col min="5386" max="5386" width="4.28515625" style="105" customWidth="1"/>
    <col min="5387" max="5387" width="4.7109375" style="105" customWidth="1"/>
    <col min="5388" max="5388" width="4.42578125" style="105" customWidth="1"/>
    <col min="5389" max="5389" width="4.5703125" style="105" customWidth="1"/>
    <col min="5390" max="5390" width="4.42578125" style="105" customWidth="1"/>
    <col min="5391" max="5391" width="4.28515625" style="105" customWidth="1"/>
    <col min="5392" max="5392" width="5.42578125" style="105" customWidth="1"/>
    <col min="5393" max="5393" width="8" style="105" customWidth="1"/>
    <col min="5394" max="5394" width="9.85546875" style="105" customWidth="1"/>
    <col min="5395" max="5395" width="10.5703125" style="105" customWidth="1"/>
    <col min="5396" max="5632" width="11.42578125" style="105"/>
    <col min="5633" max="5633" width="32.7109375" style="105" customWidth="1"/>
    <col min="5634" max="5634" width="22.85546875" style="105" customWidth="1"/>
    <col min="5635" max="5635" width="17.7109375" style="105" customWidth="1"/>
    <col min="5636" max="5636" width="5.7109375" style="105" customWidth="1"/>
    <col min="5637" max="5637" width="4.28515625" style="105" customWidth="1"/>
    <col min="5638" max="5638" width="4.140625" style="105" customWidth="1"/>
    <col min="5639" max="5639" width="4.85546875" style="105" customWidth="1"/>
    <col min="5640" max="5640" width="4.42578125" style="105" bestFit="1" customWidth="1"/>
    <col min="5641" max="5641" width="4.140625" style="105" customWidth="1"/>
    <col min="5642" max="5642" width="4.28515625" style="105" customWidth="1"/>
    <col min="5643" max="5643" width="4.7109375" style="105" customWidth="1"/>
    <col min="5644" max="5644" width="4.42578125" style="105" customWidth="1"/>
    <col min="5645" max="5645" width="4.5703125" style="105" customWidth="1"/>
    <col min="5646" max="5646" width="4.42578125" style="105" customWidth="1"/>
    <col min="5647" max="5647" width="4.28515625" style="105" customWidth="1"/>
    <col min="5648" max="5648" width="5.42578125" style="105" customWidth="1"/>
    <col min="5649" max="5649" width="8" style="105" customWidth="1"/>
    <col min="5650" max="5650" width="9.85546875" style="105" customWidth="1"/>
    <col min="5651" max="5651" width="10.5703125" style="105" customWidth="1"/>
    <col min="5652" max="5888" width="11.42578125" style="105"/>
    <col min="5889" max="5889" width="32.7109375" style="105" customWidth="1"/>
    <col min="5890" max="5890" width="22.85546875" style="105" customWidth="1"/>
    <col min="5891" max="5891" width="17.7109375" style="105" customWidth="1"/>
    <col min="5892" max="5892" width="5.7109375" style="105" customWidth="1"/>
    <col min="5893" max="5893" width="4.28515625" style="105" customWidth="1"/>
    <col min="5894" max="5894" width="4.140625" style="105" customWidth="1"/>
    <col min="5895" max="5895" width="4.85546875" style="105" customWidth="1"/>
    <col min="5896" max="5896" width="4.42578125" style="105" bestFit="1" customWidth="1"/>
    <col min="5897" max="5897" width="4.140625" style="105" customWidth="1"/>
    <col min="5898" max="5898" width="4.28515625" style="105" customWidth="1"/>
    <col min="5899" max="5899" width="4.7109375" style="105" customWidth="1"/>
    <col min="5900" max="5900" width="4.42578125" style="105" customWidth="1"/>
    <col min="5901" max="5901" width="4.5703125" style="105" customWidth="1"/>
    <col min="5902" max="5902" width="4.42578125" style="105" customWidth="1"/>
    <col min="5903" max="5903" width="4.28515625" style="105" customWidth="1"/>
    <col min="5904" max="5904" width="5.42578125" style="105" customWidth="1"/>
    <col min="5905" max="5905" width="8" style="105" customWidth="1"/>
    <col min="5906" max="5906" width="9.85546875" style="105" customWidth="1"/>
    <col min="5907" max="5907" width="10.5703125" style="105" customWidth="1"/>
    <col min="5908" max="6144" width="11.42578125" style="105"/>
    <col min="6145" max="6145" width="32.7109375" style="105" customWidth="1"/>
    <col min="6146" max="6146" width="22.85546875" style="105" customWidth="1"/>
    <col min="6147" max="6147" width="17.7109375" style="105" customWidth="1"/>
    <col min="6148" max="6148" width="5.7109375" style="105" customWidth="1"/>
    <col min="6149" max="6149" width="4.28515625" style="105" customWidth="1"/>
    <col min="6150" max="6150" width="4.140625" style="105" customWidth="1"/>
    <col min="6151" max="6151" width="4.85546875" style="105" customWidth="1"/>
    <col min="6152" max="6152" width="4.42578125" style="105" bestFit="1" customWidth="1"/>
    <col min="6153" max="6153" width="4.140625" style="105" customWidth="1"/>
    <col min="6154" max="6154" width="4.28515625" style="105" customWidth="1"/>
    <col min="6155" max="6155" width="4.7109375" style="105" customWidth="1"/>
    <col min="6156" max="6156" width="4.42578125" style="105" customWidth="1"/>
    <col min="6157" max="6157" width="4.5703125" style="105" customWidth="1"/>
    <col min="6158" max="6158" width="4.42578125" style="105" customWidth="1"/>
    <col min="6159" max="6159" width="4.28515625" style="105" customWidth="1"/>
    <col min="6160" max="6160" width="5.42578125" style="105" customWidth="1"/>
    <col min="6161" max="6161" width="8" style="105" customWidth="1"/>
    <col min="6162" max="6162" width="9.85546875" style="105" customWidth="1"/>
    <col min="6163" max="6163" width="10.5703125" style="105" customWidth="1"/>
    <col min="6164" max="6400" width="11.42578125" style="105"/>
    <col min="6401" max="6401" width="32.7109375" style="105" customWidth="1"/>
    <col min="6402" max="6402" width="22.85546875" style="105" customWidth="1"/>
    <col min="6403" max="6403" width="17.7109375" style="105" customWidth="1"/>
    <col min="6404" max="6404" width="5.7109375" style="105" customWidth="1"/>
    <col min="6405" max="6405" width="4.28515625" style="105" customWidth="1"/>
    <col min="6406" max="6406" width="4.140625" style="105" customWidth="1"/>
    <col min="6407" max="6407" width="4.85546875" style="105" customWidth="1"/>
    <col min="6408" max="6408" width="4.42578125" style="105" bestFit="1" customWidth="1"/>
    <col min="6409" max="6409" width="4.140625" style="105" customWidth="1"/>
    <col min="6410" max="6410" width="4.28515625" style="105" customWidth="1"/>
    <col min="6411" max="6411" width="4.7109375" style="105" customWidth="1"/>
    <col min="6412" max="6412" width="4.42578125" style="105" customWidth="1"/>
    <col min="6413" max="6413" width="4.5703125" style="105" customWidth="1"/>
    <col min="6414" max="6414" width="4.42578125" style="105" customWidth="1"/>
    <col min="6415" max="6415" width="4.28515625" style="105" customWidth="1"/>
    <col min="6416" max="6416" width="5.42578125" style="105" customWidth="1"/>
    <col min="6417" max="6417" width="8" style="105" customWidth="1"/>
    <col min="6418" max="6418" width="9.85546875" style="105" customWidth="1"/>
    <col min="6419" max="6419" width="10.5703125" style="105" customWidth="1"/>
    <col min="6420" max="6656" width="11.42578125" style="105"/>
    <col min="6657" max="6657" width="32.7109375" style="105" customWidth="1"/>
    <col min="6658" max="6658" width="22.85546875" style="105" customWidth="1"/>
    <col min="6659" max="6659" width="17.7109375" style="105" customWidth="1"/>
    <col min="6660" max="6660" width="5.7109375" style="105" customWidth="1"/>
    <col min="6661" max="6661" width="4.28515625" style="105" customWidth="1"/>
    <col min="6662" max="6662" width="4.140625" style="105" customWidth="1"/>
    <col min="6663" max="6663" width="4.85546875" style="105" customWidth="1"/>
    <col min="6664" max="6664" width="4.42578125" style="105" bestFit="1" customWidth="1"/>
    <col min="6665" max="6665" width="4.140625" style="105" customWidth="1"/>
    <col min="6666" max="6666" width="4.28515625" style="105" customWidth="1"/>
    <col min="6667" max="6667" width="4.7109375" style="105" customWidth="1"/>
    <col min="6668" max="6668" width="4.42578125" style="105" customWidth="1"/>
    <col min="6669" max="6669" width="4.5703125" style="105" customWidth="1"/>
    <col min="6670" max="6670" width="4.42578125" style="105" customWidth="1"/>
    <col min="6671" max="6671" width="4.28515625" style="105" customWidth="1"/>
    <col min="6672" max="6672" width="5.42578125" style="105" customWidth="1"/>
    <col min="6673" max="6673" width="8" style="105" customWidth="1"/>
    <col min="6674" max="6674" width="9.85546875" style="105" customWidth="1"/>
    <col min="6675" max="6675" width="10.5703125" style="105" customWidth="1"/>
    <col min="6676" max="6912" width="11.42578125" style="105"/>
    <col min="6913" max="6913" width="32.7109375" style="105" customWidth="1"/>
    <col min="6914" max="6914" width="22.85546875" style="105" customWidth="1"/>
    <col min="6915" max="6915" width="17.7109375" style="105" customWidth="1"/>
    <col min="6916" max="6916" width="5.7109375" style="105" customWidth="1"/>
    <col min="6917" max="6917" width="4.28515625" style="105" customWidth="1"/>
    <col min="6918" max="6918" width="4.140625" style="105" customWidth="1"/>
    <col min="6919" max="6919" width="4.85546875" style="105" customWidth="1"/>
    <col min="6920" max="6920" width="4.42578125" style="105" bestFit="1" customWidth="1"/>
    <col min="6921" max="6921" width="4.140625" style="105" customWidth="1"/>
    <col min="6922" max="6922" width="4.28515625" style="105" customWidth="1"/>
    <col min="6923" max="6923" width="4.7109375" style="105" customWidth="1"/>
    <col min="6924" max="6924" width="4.42578125" style="105" customWidth="1"/>
    <col min="6925" max="6925" width="4.5703125" style="105" customWidth="1"/>
    <col min="6926" max="6926" width="4.42578125" style="105" customWidth="1"/>
    <col min="6927" max="6927" width="4.28515625" style="105" customWidth="1"/>
    <col min="6928" max="6928" width="5.42578125" style="105" customWidth="1"/>
    <col min="6929" max="6929" width="8" style="105" customWidth="1"/>
    <col min="6930" max="6930" width="9.85546875" style="105" customWidth="1"/>
    <col min="6931" max="6931" width="10.5703125" style="105" customWidth="1"/>
    <col min="6932" max="7168" width="11.42578125" style="105"/>
    <col min="7169" max="7169" width="32.7109375" style="105" customWidth="1"/>
    <col min="7170" max="7170" width="22.85546875" style="105" customWidth="1"/>
    <col min="7171" max="7171" width="17.7109375" style="105" customWidth="1"/>
    <col min="7172" max="7172" width="5.7109375" style="105" customWidth="1"/>
    <col min="7173" max="7173" width="4.28515625" style="105" customWidth="1"/>
    <col min="7174" max="7174" width="4.140625" style="105" customWidth="1"/>
    <col min="7175" max="7175" width="4.85546875" style="105" customWidth="1"/>
    <col min="7176" max="7176" width="4.42578125" style="105" bestFit="1" customWidth="1"/>
    <col min="7177" max="7177" width="4.140625" style="105" customWidth="1"/>
    <col min="7178" max="7178" width="4.28515625" style="105" customWidth="1"/>
    <col min="7179" max="7179" width="4.7109375" style="105" customWidth="1"/>
    <col min="7180" max="7180" width="4.42578125" style="105" customWidth="1"/>
    <col min="7181" max="7181" width="4.5703125" style="105" customWidth="1"/>
    <col min="7182" max="7182" width="4.42578125" style="105" customWidth="1"/>
    <col min="7183" max="7183" width="4.28515625" style="105" customWidth="1"/>
    <col min="7184" max="7184" width="5.42578125" style="105" customWidth="1"/>
    <col min="7185" max="7185" width="8" style="105" customWidth="1"/>
    <col min="7186" max="7186" width="9.85546875" style="105" customWidth="1"/>
    <col min="7187" max="7187" width="10.5703125" style="105" customWidth="1"/>
    <col min="7188" max="7424" width="11.42578125" style="105"/>
    <col min="7425" max="7425" width="32.7109375" style="105" customWidth="1"/>
    <col min="7426" max="7426" width="22.85546875" style="105" customWidth="1"/>
    <col min="7427" max="7427" width="17.7109375" style="105" customWidth="1"/>
    <col min="7428" max="7428" width="5.7109375" style="105" customWidth="1"/>
    <col min="7429" max="7429" width="4.28515625" style="105" customWidth="1"/>
    <col min="7430" max="7430" width="4.140625" style="105" customWidth="1"/>
    <col min="7431" max="7431" width="4.85546875" style="105" customWidth="1"/>
    <col min="7432" max="7432" width="4.42578125" style="105" bestFit="1" customWidth="1"/>
    <col min="7433" max="7433" width="4.140625" style="105" customWidth="1"/>
    <col min="7434" max="7434" width="4.28515625" style="105" customWidth="1"/>
    <col min="7435" max="7435" width="4.7109375" style="105" customWidth="1"/>
    <col min="7436" max="7436" width="4.42578125" style="105" customWidth="1"/>
    <col min="7437" max="7437" width="4.5703125" style="105" customWidth="1"/>
    <col min="7438" max="7438" width="4.42578125" style="105" customWidth="1"/>
    <col min="7439" max="7439" width="4.28515625" style="105" customWidth="1"/>
    <col min="7440" max="7440" width="5.42578125" style="105" customWidth="1"/>
    <col min="7441" max="7441" width="8" style="105" customWidth="1"/>
    <col min="7442" max="7442" width="9.85546875" style="105" customWidth="1"/>
    <col min="7443" max="7443" width="10.5703125" style="105" customWidth="1"/>
    <col min="7444" max="7680" width="11.42578125" style="105"/>
    <col min="7681" max="7681" width="32.7109375" style="105" customWidth="1"/>
    <col min="7682" max="7682" width="22.85546875" style="105" customWidth="1"/>
    <col min="7683" max="7683" width="17.7109375" style="105" customWidth="1"/>
    <col min="7684" max="7684" width="5.7109375" style="105" customWidth="1"/>
    <col min="7685" max="7685" width="4.28515625" style="105" customWidth="1"/>
    <col min="7686" max="7686" width="4.140625" style="105" customWidth="1"/>
    <col min="7687" max="7687" width="4.85546875" style="105" customWidth="1"/>
    <col min="7688" max="7688" width="4.42578125" style="105" bestFit="1" customWidth="1"/>
    <col min="7689" max="7689" width="4.140625" style="105" customWidth="1"/>
    <col min="7690" max="7690" width="4.28515625" style="105" customWidth="1"/>
    <col min="7691" max="7691" width="4.7109375" style="105" customWidth="1"/>
    <col min="7692" max="7692" width="4.42578125" style="105" customWidth="1"/>
    <col min="7693" max="7693" width="4.5703125" style="105" customWidth="1"/>
    <col min="7694" max="7694" width="4.42578125" style="105" customWidth="1"/>
    <col min="7695" max="7695" width="4.28515625" style="105" customWidth="1"/>
    <col min="7696" max="7696" width="5.42578125" style="105" customWidth="1"/>
    <col min="7697" max="7697" width="8" style="105" customWidth="1"/>
    <col min="7698" max="7698" width="9.85546875" style="105" customWidth="1"/>
    <col min="7699" max="7699" width="10.5703125" style="105" customWidth="1"/>
    <col min="7700" max="7936" width="11.42578125" style="105"/>
    <col min="7937" max="7937" width="32.7109375" style="105" customWidth="1"/>
    <col min="7938" max="7938" width="22.85546875" style="105" customWidth="1"/>
    <col min="7939" max="7939" width="17.7109375" style="105" customWidth="1"/>
    <col min="7940" max="7940" width="5.7109375" style="105" customWidth="1"/>
    <col min="7941" max="7941" width="4.28515625" style="105" customWidth="1"/>
    <col min="7942" max="7942" width="4.140625" style="105" customWidth="1"/>
    <col min="7943" max="7943" width="4.85546875" style="105" customWidth="1"/>
    <col min="7944" max="7944" width="4.42578125" style="105" bestFit="1" customWidth="1"/>
    <col min="7945" max="7945" width="4.140625" style="105" customWidth="1"/>
    <col min="7946" max="7946" width="4.28515625" style="105" customWidth="1"/>
    <col min="7947" max="7947" width="4.7109375" style="105" customWidth="1"/>
    <col min="7948" max="7948" width="4.42578125" style="105" customWidth="1"/>
    <col min="7949" max="7949" width="4.5703125" style="105" customWidth="1"/>
    <col min="7950" max="7950" width="4.42578125" style="105" customWidth="1"/>
    <col min="7951" max="7951" width="4.28515625" style="105" customWidth="1"/>
    <col min="7952" max="7952" width="5.42578125" style="105" customWidth="1"/>
    <col min="7953" max="7953" width="8" style="105" customWidth="1"/>
    <col min="7954" max="7954" width="9.85546875" style="105" customWidth="1"/>
    <col min="7955" max="7955" width="10.5703125" style="105" customWidth="1"/>
    <col min="7956" max="8192" width="11.42578125" style="105"/>
    <col min="8193" max="8193" width="32.7109375" style="105" customWidth="1"/>
    <col min="8194" max="8194" width="22.85546875" style="105" customWidth="1"/>
    <col min="8195" max="8195" width="17.7109375" style="105" customWidth="1"/>
    <col min="8196" max="8196" width="5.7109375" style="105" customWidth="1"/>
    <col min="8197" max="8197" width="4.28515625" style="105" customWidth="1"/>
    <col min="8198" max="8198" width="4.140625" style="105" customWidth="1"/>
    <col min="8199" max="8199" width="4.85546875" style="105" customWidth="1"/>
    <col min="8200" max="8200" width="4.42578125" style="105" bestFit="1" customWidth="1"/>
    <col min="8201" max="8201" width="4.140625" style="105" customWidth="1"/>
    <col min="8202" max="8202" width="4.28515625" style="105" customWidth="1"/>
    <col min="8203" max="8203" width="4.7109375" style="105" customWidth="1"/>
    <col min="8204" max="8204" width="4.42578125" style="105" customWidth="1"/>
    <col min="8205" max="8205" width="4.5703125" style="105" customWidth="1"/>
    <col min="8206" max="8206" width="4.42578125" style="105" customWidth="1"/>
    <col min="8207" max="8207" width="4.28515625" style="105" customWidth="1"/>
    <col min="8208" max="8208" width="5.42578125" style="105" customWidth="1"/>
    <col min="8209" max="8209" width="8" style="105" customWidth="1"/>
    <col min="8210" max="8210" width="9.85546875" style="105" customWidth="1"/>
    <col min="8211" max="8211" width="10.5703125" style="105" customWidth="1"/>
    <col min="8212" max="8448" width="11.42578125" style="105"/>
    <col min="8449" max="8449" width="32.7109375" style="105" customWidth="1"/>
    <col min="8450" max="8450" width="22.85546875" style="105" customWidth="1"/>
    <col min="8451" max="8451" width="17.7109375" style="105" customWidth="1"/>
    <col min="8452" max="8452" width="5.7109375" style="105" customWidth="1"/>
    <col min="8453" max="8453" width="4.28515625" style="105" customWidth="1"/>
    <col min="8454" max="8454" width="4.140625" style="105" customWidth="1"/>
    <col min="8455" max="8455" width="4.85546875" style="105" customWidth="1"/>
    <col min="8456" max="8456" width="4.42578125" style="105" bestFit="1" customWidth="1"/>
    <col min="8457" max="8457" width="4.140625" style="105" customWidth="1"/>
    <col min="8458" max="8458" width="4.28515625" style="105" customWidth="1"/>
    <col min="8459" max="8459" width="4.7109375" style="105" customWidth="1"/>
    <col min="8460" max="8460" width="4.42578125" style="105" customWidth="1"/>
    <col min="8461" max="8461" width="4.5703125" style="105" customWidth="1"/>
    <col min="8462" max="8462" width="4.42578125" style="105" customWidth="1"/>
    <col min="8463" max="8463" width="4.28515625" style="105" customWidth="1"/>
    <col min="8464" max="8464" width="5.42578125" style="105" customWidth="1"/>
    <col min="8465" max="8465" width="8" style="105" customWidth="1"/>
    <col min="8466" max="8466" width="9.85546875" style="105" customWidth="1"/>
    <col min="8467" max="8467" width="10.5703125" style="105" customWidth="1"/>
    <col min="8468" max="8704" width="11.42578125" style="105"/>
    <col min="8705" max="8705" width="32.7109375" style="105" customWidth="1"/>
    <col min="8706" max="8706" width="22.85546875" style="105" customWidth="1"/>
    <col min="8707" max="8707" width="17.7109375" style="105" customWidth="1"/>
    <col min="8708" max="8708" width="5.7109375" style="105" customWidth="1"/>
    <col min="8709" max="8709" width="4.28515625" style="105" customWidth="1"/>
    <col min="8710" max="8710" width="4.140625" style="105" customWidth="1"/>
    <col min="8711" max="8711" width="4.85546875" style="105" customWidth="1"/>
    <col min="8712" max="8712" width="4.42578125" style="105" bestFit="1" customWidth="1"/>
    <col min="8713" max="8713" width="4.140625" style="105" customWidth="1"/>
    <col min="8714" max="8714" width="4.28515625" style="105" customWidth="1"/>
    <col min="8715" max="8715" width="4.7109375" style="105" customWidth="1"/>
    <col min="8716" max="8716" width="4.42578125" style="105" customWidth="1"/>
    <col min="8717" max="8717" width="4.5703125" style="105" customWidth="1"/>
    <col min="8718" max="8718" width="4.42578125" style="105" customWidth="1"/>
    <col min="8719" max="8719" width="4.28515625" style="105" customWidth="1"/>
    <col min="8720" max="8720" width="5.42578125" style="105" customWidth="1"/>
    <col min="8721" max="8721" width="8" style="105" customWidth="1"/>
    <col min="8722" max="8722" width="9.85546875" style="105" customWidth="1"/>
    <col min="8723" max="8723" width="10.5703125" style="105" customWidth="1"/>
    <col min="8724" max="8960" width="11.42578125" style="105"/>
    <col min="8961" max="8961" width="32.7109375" style="105" customWidth="1"/>
    <col min="8962" max="8962" width="22.85546875" style="105" customWidth="1"/>
    <col min="8963" max="8963" width="17.7109375" style="105" customWidth="1"/>
    <col min="8964" max="8964" width="5.7109375" style="105" customWidth="1"/>
    <col min="8965" max="8965" width="4.28515625" style="105" customWidth="1"/>
    <col min="8966" max="8966" width="4.140625" style="105" customWidth="1"/>
    <col min="8967" max="8967" width="4.85546875" style="105" customWidth="1"/>
    <col min="8968" max="8968" width="4.42578125" style="105" bestFit="1" customWidth="1"/>
    <col min="8969" max="8969" width="4.140625" style="105" customWidth="1"/>
    <col min="8970" max="8970" width="4.28515625" style="105" customWidth="1"/>
    <col min="8971" max="8971" width="4.7109375" style="105" customWidth="1"/>
    <col min="8972" max="8972" width="4.42578125" style="105" customWidth="1"/>
    <col min="8973" max="8973" width="4.5703125" style="105" customWidth="1"/>
    <col min="8974" max="8974" width="4.42578125" style="105" customWidth="1"/>
    <col min="8975" max="8975" width="4.28515625" style="105" customWidth="1"/>
    <col min="8976" max="8976" width="5.42578125" style="105" customWidth="1"/>
    <col min="8977" max="8977" width="8" style="105" customWidth="1"/>
    <col min="8978" max="8978" width="9.85546875" style="105" customWidth="1"/>
    <col min="8979" max="8979" width="10.5703125" style="105" customWidth="1"/>
    <col min="8980" max="9216" width="11.42578125" style="105"/>
    <col min="9217" max="9217" width="32.7109375" style="105" customWidth="1"/>
    <col min="9218" max="9218" width="22.85546875" style="105" customWidth="1"/>
    <col min="9219" max="9219" width="17.7109375" style="105" customWidth="1"/>
    <col min="9220" max="9220" width="5.7109375" style="105" customWidth="1"/>
    <col min="9221" max="9221" width="4.28515625" style="105" customWidth="1"/>
    <col min="9222" max="9222" width="4.140625" style="105" customWidth="1"/>
    <col min="9223" max="9223" width="4.85546875" style="105" customWidth="1"/>
    <col min="9224" max="9224" width="4.42578125" style="105" bestFit="1" customWidth="1"/>
    <col min="9225" max="9225" width="4.140625" style="105" customWidth="1"/>
    <col min="9226" max="9226" width="4.28515625" style="105" customWidth="1"/>
    <col min="9227" max="9227" width="4.7109375" style="105" customWidth="1"/>
    <col min="9228" max="9228" width="4.42578125" style="105" customWidth="1"/>
    <col min="9229" max="9229" width="4.5703125" style="105" customWidth="1"/>
    <col min="9230" max="9230" width="4.42578125" style="105" customWidth="1"/>
    <col min="9231" max="9231" width="4.28515625" style="105" customWidth="1"/>
    <col min="9232" max="9232" width="5.42578125" style="105" customWidth="1"/>
    <col min="9233" max="9233" width="8" style="105" customWidth="1"/>
    <col min="9234" max="9234" width="9.85546875" style="105" customWidth="1"/>
    <col min="9235" max="9235" width="10.5703125" style="105" customWidth="1"/>
    <col min="9236" max="9472" width="11.42578125" style="105"/>
    <col min="9473" max="9473" width="32.7109375" style="105" customWidth="1"/>
    <col min="9474" max="9474" width="22.85546875" style="105" customWidth="1"/>
    <col min="9475" max="9475" width="17.7109375" style="105" customWidth="1"/>
    <col min="9476" max="9476" width="5.7109375" style="105" customWidth="1"/>
    <col min="9477" max="9477" width="4.28515625" style="105" customWidth="1"/>
    <col min="9478" max="9478" width="4.140625" style="105" customWidth="1"/>
    <col min="9479" max="9479" width="4.85546875" style="105" customWidth="1"/>
    <col min="9480" max="9480" width="4.42578125" style="105" bestFit="1" customWidth="1"/>
    <col min="9481" max="9481" width="4.140625" style="105" customWidth="1"/>
    <col min="9482" max="9482" width="4.28515625" style="105" customWidth="1"/>
    <col min="9483" max="9483" width="4.7109375" style="105" customWidth="1"/>
    <col min="9484" max="9484" width="4.42578125" style="105" customWidth="1"/>
    <col min="9485" max="9485" width="4.5703125" style="105" customWidth="1"/>
    <col min="9486" max="9486" width="4.42578125" style="105" customWidth="1"/>
    <col min="9487" max="9487" width="4.28515625" style="105" customWidth="1"/>
    <col min="9488" max="9488" width="5.42578125" style="105" customWidth="1"/>
    <col min="9489" max="9489" width="8" style="105" customWidth="1"/>
    <col min="9490" max="9490" width="9.85546875" style="105" customWidth="1"/>
    <col min="9491" max="9491" width="10.5703125" style="105" customWidth="1"/>
    <col min="9492" max="9728" width="11.42578125" style="105"/>
    <col min="9729" max="9729" width="32.7109375" style="105" customWidth="1"/>
    <col min="9730" max="9730" width="22.85546875" style="105" customWidth="1"/>
    <col min="9731" max="9731" width="17.7109375" style="105" customWidth="1"/>
    <col min="9732" max="9732" width="5.7109375" style="105" customWidth="1"/>
    <col min="9733" max="9733" width="4.28515625" style="105" customWidth="1"/>
    <col min="9734" max="9734" width="4.140625" style="105" customWidth="1"/>
    <col min="9735" max="9735" width="4.85546875" style="105" customWidth="1"/>
    <col min="9736" max="9736" width="4.42578125" style="105" bestFit="1" customWidth="1"/>
    <col min="9737" max="9737" width="4.140625" style="105" customWidth="1"/>
    <col min="9738" max="9738" width="4.28515625" style="105" customWidth="1"/>
    <col min="9739" max="9739" width="4.7109375" style="105" customWidth="1"/>
    <col min="9740" max="9740" width="4.42578125" style="105" customWidth="1"/>
    <col min="9741" max="9741" width="4.5703125" style="105" customWidth="1"/>
    <col min="9742" max="9742" width="4.42578125" style="105" customWidth="1"/>
    <col min="9743" max="9743" width="4.28515625" style="105" customWidth="1"/>
    <col min="9744" max="9744" width="5.42578125" style="105" customWidth="1"/>
    <col min="9745" max="9745" width="8" style="105" customWidth="1"/>
    <col min="9746" max="9746" width="9.85546875" style="105" customWidth="1"/>
    <col min="9747" max="9747" width="10.5703125" style="105" customWidth="1"/>
    <col min="9748" max="9984" width="11.42578125" style="105"/>
    <col min="9985" max="9985" width="32.7109375" style="105" customWidth="1"/>
    <col min="9986" max="9986" width="22.85546875" style="105" customWidth="1"/>
    <col min="9987" max="9987" width="17.7109375" style="105" customWidth="1"/>
    <col min="9988" max="9988" width="5.7109375" style="105" customWidth="1"/>
    <col min="9989" max="9989" width="4.28515625" style="105" customWidth="1"/>
    <col min="9990" max="9990" width="4.140625" style="105" customWidth="1"/>
    <col min="9991" max="9991" width="4.85546875" style="105" customWidth="1"/>
    <col min="9992" max="9992" width="4.42578125" style="105" bestFit="1" customWidth="1"/>
    <col min="9993" max="9993" width="4.140625" style="105" customWidth="1"/>
    <col min="9994" max="9994" width="4.28515625" style="105" customWidth="1"/>
    <col min="9995" max="9995" width="4.7109375" style="105" customWidth="1"/>
    <col min="9996" max="9996" width="4.42578125" style="105" customWidth="1"/>
    <col min="9997" max="9997" width="4.5703125" style="105" customWidth="1"/>
    <col min="9998" max="9998" width="4.42578125" style="105" customWidth="1"/>
    <col min="9999" max="9999" width="4.28515625" style="105" customWidth="1"/>
    <col min="10000" max="10000" width="5.42578125" style="105" customWidth="1"/>
    <col min="10001" max="10001" width="8" style="105" customWidth="1"/>
    <col min="10002" max="10002" width="9.85546875" style="105" customWidth="1"/>
    <col min="10003" max="10003" width="10.5703125" style="105" customWidth="1"/>
    <col min="10004" max="10240" width="11.42578125" style="105"/>
    <col min="10241" max="10241" width="32.7109375" style="105" customWidth="1"/>
    <col min="10242" max="10242" width="22.85546875" style="105" customWidth="1"/>
    <col min="10243" max="10243" width="17.7109375" style="105" customWidth="1"/>
    <col min="10244" max="10244" width="5.7109375" style="105" customWidth="1"/>
    <col min="10245" max="10245" width="4.28515625" style="105" customWidth="1"/>
    <col min="10246" max="10246" width="4.140625" style="105" customWidth="1"/>
    <col min="10247" max="10247" width="4.85546875" style="105" customWidth="1"/>
    <col min="10248" max="10248" width="4.42578125" style="105" bestFit="1" customWidth="1"/>
    <col min="10249" max="10249" width="4.140625" style="105" customWidth="1"/>
    <col min="10250" max="10250" width="4.28515625" style="105" customWidth="1"/>
    <col min="10251" max="10251" width="4.7109375" style="105" customWidth="1"/>
    <col min="10252" max="10252" width="4.42578125" style="105" customWidth="1"/>
    <col min="10253" max="10253" width="4.5703125" style="105" customWidth="1"/>
    <col min="10254" max="10254" width="4.42578125" style="105" customWidth="1"/>
    <col min="10255" max="10255" width="4.28515625" style="105" customWidth="1"/>
    <col min="10256" max="10256" width="5.42578125" style="105" customWidth="1"/>
    <col min="10257" max="10257" width="8" style="105" customWidth="1"/>
    <col min="10258" max="10258" width="9.85546875" style="105" customWidth="1"/>
    <col min="10259" max="10259" width="10.5703125" style="105" customWidth="1"/>
    <col min="10260" max="10496" width="11.42578125" style="105"/>
    <col min="10497" max="10497" width="32.7109375" style="105" customWidth="1"/>
    <col min="10498" max="10498" width="22.85546875" style="105" customWidth="1"/>
    <col min="10499" max="10499" width="17.7109375" style="105" customWidth="1"/>
    <col min="10500" max="10500" width="5.7109375" style="105" customWidth="1"/>
    <col min="10501" max="10501" width="4.28515625" style="105" customWidth="1"/>
    <col min="10502" max="10502" width="4.140625" style="105" customWidth="1"/>
    <col min="10503" max="10503" width="4.85546875" style="105" customWidth="1"/>
    <col min="10504" max="10504" width="4.42578125" style="105" bestFit="1" customWidth="1"/>
    <col min="10505" max="10505" width="4.140625" style="105" customWidth="1"/>
    <col min="10506" max="10506" width="4.28515625" style="105" customWidth="1"/>
    <col min="10507" max="10507" width="4.7109375" style="105" customWidth="1"/>
    <col min="10508" max="10508" width="4.42578125" style="105" customWidth="1"/>
    <col min="10509" max="10509" width="4.5703125" style="105" customWidth="1"/>
    <col min="10510" max="10510" width="4.42578125" style="105" customWidth="1"/>
    <col min="10511" max="10511" width="4.28515625" style="105" customWidth="1"/>
    <col min="10512" max="10512" width="5.42578125" style="105" customWidth="1"/>
    <col min="10513" max="10513" width="8" style="105" customWidth="1"/>
    <col min="10514" max="10514" width="9.85546875" style="105" customWidth="1"/>
    <col min="10515" max="10515" width="10.5703125" style="105" customWidth="1"/>
    <col min="10516" max="10752" width="11.42578125" style="105"/>
    <col min="10753" max="10753" width="32.7109375" style="105" customWidth="1"/>
    <col min="10754" max="10754" width="22.85546875" style="105" customWidth="1"/>
    <col min="10755" max="10755" width="17.7109375" style="105" customWidth="1"/>
    <col min="10756" max="10756" width="5.7109375" style="105" customWidth="1"/>
    <col min="10757" max="10757" width="4.28515625" style="105" customWidth="1"/>
    <col min="10758" max="10758" width="4.140625" style="105" customWidth="1"/>
    <col min="10759" max="10759" width="4.85546875" style="105" customWidth="1"/>
    <col min="10760" max="10760" width="4.42578125" style="105" bestFit="1" customWidth="1"/>
    <col min="10761" max="10761" width="4.140625" style="105" customWidth="1"/>
    <col min="10762" max="10762" width="4.28515625" style="105" customWidth="1"/>
    <col min="10763" max="10763" width="4.7109375" style="105" customWidth="1"/>
    <col min="10764" max="10764" width="4.42578125" style="105" customWidth="1"/>
    <col min="10765" max="10765" width="4.5703125" style="105" customWidth="1"/>
    <col min="10766" max="10766" width="4.42578125" style="105" customWidth="1"/>
    <col min="10767" max="10767" width="4.28515625" style="105" customWidth="1"/>
    <col min="10768" max="10768" width="5.42578125" style="105" customWidth="1"/>
    <col min="10769" max="10769" width="8" style="105" customWidth="1"/>
    <col min="10770" max="10770" width="9.85546875" style="105" customWidth="1"/>
    <col min="10771" max="10771" width="10.5703125" style="105" customWidth="1"/>
    <col min="10772" max="11008" width="11.42578125" style="105"/>
    <col min="11009" max="11009" width="32.7109375" style="105" customWidth="1"/>
    <col min="11010" max="11010" width="22.85546875" style="105" customWidth="1"/>
    <col min="11011" max="11011" width="17.7109375" style="105" customWidth="1"/>
    <col min="11012" max="11012" width="5.7109375" style="105" customWidth="1"/>
    <col min="11013" max="11013" width="4.28515625" style="105" customWidth="1"/>
    <col min="11014" max="11014" width="4.140625" style="105" customWidth="1"/>
    <col min="11015" max="11015" width="4.85546875" style="105" customWidth="1"/>
    <col min="11016" max="11016" width="4.42578125" style="105" bestFit="1" customWidth="1"/>
    <col min="11017" max="11017" width="4.140625" style="105" customWidth="1"/>
    <col min="11018" max="11018" width="4.28515625" style="105" customWidth="1"/>
    <col min="11019" max="11019" width="4.7109375" style="105" customWidth="1"/>
    <col min="11020" max="11020" width="4.42578125" style="105" customWidth="1"/>
    <col min="11021" max="11021" width="4.5703125" style="105" customWidth="1"/>
    <col min="11022" max="11022" width="4.42578125" style="105" customWidth="1"/>
    <col min="11023" max="11023" width="4.28515625" style="105" customWidth="1"/>
    <col min="11024" max="11024" width="5.42578125" style="105" customWidth="1"/>
    <col min="11025" max="11025" width="8" style="105" customWidth="1"/>
    <col min="11026" max="11026" width="9.85546875" style="105" customWidth="1"/>
    <col min="11027" max="11027" width="10.5703125" style="105" customWidth="1"/>
    <col min="11028" max="11264" width="11.42578125" style="105"/>
    <col min="11265" max="11265" width="32.7109375" style="105" customWidth="1"/>
    <col min="11266" max="11266" width="22.85546875" style="105" customWidth="1"/>
    <col min="11267" max="11267" width="17.7109375" style="105" customWidth="1"/>
    <col min="11268" max="11268" width="5.7109375" style="105" customWidth="1"/>
    <col min="11269" max="11269" width="4.28515625" style="105" customWidth="1"/>
    <col min="11270" max="11270" width="4.140625" style="105" customWidth="1"/>
    <col min="11271" max="11271" width="4.85546875" style="105" customWidth="1"/>
    <col min="11272" max="11272" width="4.42578125" style="105" bestFit="1" customWidth="1"/>
    <col min="11273" max="11273" width="4.140625" style="105" customWidth="1"/>
    <col min="11274" max="11274" width="4.28515625" style="105" customWidth="1"/>
    <col min="11275" max="11275" width="4.7109375" style="105" customWidth="1"/>
    <col min="11276" max="11276" width="4.42578125" style="105" customWidth="1"/>
    <col min="11277" max="11277" width="4.5703125" style="105" customWidth="1"/>
    <col min="11278" max="11278" width="4.42578125" style="105" customWidth="1"/>
    <col min="11279" max="11279" width="4.28515625" style="105" customWidth="1"/>
    <col min="11280" max="11280" width="5.42578125" style="105" customWidth="1"/>
    <col min="11281" max="11281" width="8" style="105" customWidth="1"/>
    <col min="11282" max="11282" width="9.85546875" style="105" customWidth="1"/>
    <col min="11283" max="11283" width="10.5703125" style="105" customWidth="1"/>
    <col min="11284" max="11520" width="11.42578125" style="105"/>
    <col min="11521" max="11521" width="32.7109375" style="105" customWidth="1"/>
    <col min="11522" max="11522" width="22.85546875" style="105" customWidth="1"/>
    <col min="11523" max="11523" width="17.7109375" style="105" customWidth="1"/>
    <col min="11524" max="11524" width="5.7109375" style="105" customWidth="1"/>
    <col min="11525" max="11525" width="4.28515625" style="105" customWidth="1"/>
    <col min="11526" max="11526" width="4.140625" style="105" customWidth="1"/>
    <col min="11527" max="11527" width="4.85546875" style="105" customWidth="1"/>
    <col min="11528" max="11528" width="4.42578125" style="105" bestFit="1" customWidth="1"/>
    <col min="11529" max="11529" width="4.140625" style="105" customWidth="1"/>
    <col min="11530" max="11530" width="4.28515625" style="105" customWidth="1"/>
    <col min="11531" max="11531" width="4.7109375" style="105" customWidth="1"/>
    <col min="11532" max="11532" width="4.42578125" style="105" customWidth="1"/>
    <col min="11533" max="11533" width="4.5703125" style="105" customWidth="1"/>
    <col min="11534" max="11534" width="4.42578125" style="105" customWidth="1"/>
    <col min="11535" max="11535" width="4.28515625" style="105" customWidth="1"/>
    <col min="11536" max="11536" width="5.42578125" style="105" customWidth="1"/>
    <col min="11537" max="11537" width="8" style="105" customWidth="1"/>
    <col min="11538" max="11538" width="9.85546875" style="105" customWidth="1"/>
    <col min="11539" max="11539" width="10.5703125" style="105" customWidth="1"/>
    <col min="11540" max="11776" width="11.42578125" style="105"/>
    <col min="11777" max="11777" width="32.7109375" style="105" customWidth="1"/>
    <col min="11778" max="11778" width="22.85546875" style="105" customWidth="1"/>
    <col min="11779" max="11779" width="17.7109375" style="105" customWidth="1"/>
    <col min="11780" max="11780" width="5.7109375" style="105" customWidth="1"/>
    <col min="11781" max="11781" width="4.28515625" style="105" customWidth="1"/>
    <col min="11782" max="11782" width="4.140625" style="105" customWidth="1"/>
    <col min="11783" max="11783" width="4.85546875" style="105" customWidth="1"/>
    <col min="11784" max="11784" width="4.42578125" style="105" bestFit="1" customWidth="1"/>
    <col min="11785" max="11785" width="4.140625" style="105" customWidth="1"/>
    <col min="11786" max="11786" width="4.28515625" style="105" customWidth="1"/>
    <col min="11787" max="11787" width="4.7109375" style="105" customWidth="1"/>
    <col min="11788" max="11788" width="4.42578125" style="105" customWidth="1"/>
    <col min="11789" max="11789" width="4.5703125" style="105" customWidth="1"/>
    <col min="11790" max="11790" width="4.42578125" style="105" customWidth="1"/>
    <col min="11791" max="11791" width="4.28515625" style="105" customWidth="1"/>
    <col min="11792" max="11792" width="5.42578125" style="105" customWidth="1"/>
    <col min="11793" max="11793" width="8" style="105" customWidth="1"/>
    <col min="11794" max="11794" width="9.85546875" style="105" customWidth="1"/>
    <col min="11795" max="11795" width="10.5703125" style="105" customWidth="1"/>
    <col min="11796" max="12032" width="11.42578125" style="105"/>
    <col min="12033" max="12033" width="32.7109375" style="105" customWidth="1"/>
    <col min="12034" max="12034" width="22.85546875" style="105" customWidth="1"/>
    <col min="12035" max="12035" width="17.7109375" style="105" customWidth="1"/>
    <col min="12036" max="12036" width="5.7109375" style="105" customWidth="1"/>
    <col min="12037" max="12037" width="4.28515625" style="105" customWidth="1"/>
    <col min="12038" max="12038" width="4.140625" style="105" customWidth="1"/>
    <col min="12039" max="12039" width="4.85546875" style="105" customWidth="1"/>
    <col min="12040" max="12040" width="4.42578125" style="105" bestFit="1" customWidth="1"/>
    <col min="12041" max="12041" width="4.140625" style="105" customWidth="1"/>
    <col min="12042" max="12042" width="4.28515625" style="105" customWidth="1"/>
    <col min="12043" max="12043" width="4.7109375" style="105" customWidth="1"/>
    <col min="12044" max="12044" width="4.42578125" style="105" customWidth="1"/>
    <col min="12045" max="12045" width="4.5703125" style="105" customWidth="1"/>
    <col min="12046" max="12046" width="4.42578125" style="105" customWidth="1"/>
    <col min="12047" max="12047" width="4.28515625" style="105" customWidth="1"/>
    <col min="12048" max="12048" width="5.42578125" style="105" customWidth="1"/>
    <col min="12049" max="12049" width="8" style="105" customWidth="1"/>
    <col min="12050" max="12050" width="9.85546875" style="105" customWidth="1"/>
    <col min="12051" max="12051" width="10.5703125" style="105" customWidth="1"/>
    <col min="12052" max="12288" width="11.42578125" style="105"/>
    <col min="12289" max="12289" width="32.7109375" style="105" customWidth="1"/>
    <col min="12290" max="12290" width="22.85546875" style="105" customWidth="1"/>
    <col min="12291" max="12291" width="17.7109375" style="105" customWidth="1"/>
    <col min="12292" max="12292" width="5.7109375" style="105" customWidth="1"/>
    <col min="12293" max="12293" width="4.28515625" style="105" customWidth="1"/>
    <col min="12294" max="12294" width="4.140625" style="105" customWidth="1"/>
    <col min="12295" max="12295" width="4.85546875" style="105" customWidth="1"/>
    <col min="12296" max="12296" width="4.42578125" style="105" bestFit="1" customWidth="1"/>
    <col min="12297" max="12297" width="4.140625" style="105" customWidth="1"/>
    <col min="12298" max="12298" width="4.28515625" style="105" customWidth="1"/>
    <col min="12299" max="12299" width="4.7109375" style="105" customWidth="1"/>
    <col min="12300" max="12300" width="4.42578125" style="105" customWidth="1"/>
    <col min="12301" max="12301" width="4.5703125" style="105" customWidth="1"/>
    <col min="12302" max="12302" width="4.42578125" style="105" customWidth="1"/>
    <col min="12303" max="12303" width="4.28515625" style="105" customWidth="1"/>
    <col min="12304" max="12304" width="5.42578125" style="105" customWidth="1"/>
    <col min="12305" max="12305" width="8" style="105" customWidth="1"/>
    <col min="12306" max="12306" width="9.85546875" style="105" customWidth="1"/>
    <col min="12307" max="12307" width="10.5703125" style="105" customWidth="1"/>
    <col min="12308" max="12544" width="11.42578125" style="105"/>
    <col min="12545" max="12545" width="32.7109375" style="105" customWidth="1"/>
    <col min="12546" max="12546" width="22.85546875" style="105" customWidth="1"/>
    <col min="12547" max="12547" width="17.7109375" style="105" customWidth="1"/>
    <col min="12548" max="12548" width="5.7109375" style="105" customWidth="1"/>
    <col min="12549" max="12549" width="4.28515625" style="105" customWidth="1"/>
    <col min="12550" max="12550" width="4.140625" style="105" customWidth="1"/>
    <col min="12551" max="12551" width="4.85546875" style="105" customWidth="1"/>
    <col min="12552" max="12552" width="4.42578125" style="105" bestFit="1" customWidth="1"/>
    <col min="12553" max="12553" width="4.140625" style="105" customWidth="1"/>
    <col min="12554" max="12554" width="4.28515625" style="105" customWidth="1"/>
    <col min="12555" max="12555" width="4.7109375" style="105" customWidth="1"/>
    <col min="12556" max="12556" width="4.42578125" style="105" customWidth="1"/>
    <col min="12557" max="12557" width="4.5703125" style="105" customWidth="1"/>
    <col min="12558" max="12558" width="4.42578125" style="105" customWidth="1"/>
    <col min="12559" max="12559" width="4.28515625" style="105" customWidth="1"/>
    <col min="12560" max="12560" width="5.42578125" style="105" customWidth="1"/>
    <col min="12561" max="12561" width="8" style="105" customWidth="1"/>
    <col min="12562" max="12562" width="9.85546875" style="105" customWidth="1"/>
    <col min="12563" max="12563" width="10.5703125" style="105" customWidth="1"/>
    <col min="12564" max="12800" width="11.42578125" style="105"/>
    <col min="12801" max="12801" width="32.7109375" style="105" customWidth="1"/>
    <col min="12802" max="12802" width="22.85546875" style="105" customWidth="1"/>
    <col min="12803" max="12803" width="17.7109375" style="105" customWidth="1"/>
    <col min="12804" max="12804" width="5.7109375" style="105" customWidth="1"/>
    <col min="12805" max="12805" width="4.28515625" style="105" customWidth="1"/>
    <col min="12806" max="12806" width="4.140625" style="105" customWidth="1"/>
    <col min="12807" max="12807" width="4.85546875" style="105" customWidth="1"/>
    <col min="12808" max="12808" width="4.42578125" style="105" bestFit="1" customWidth="1"/>
    <col min="12809" max="12809" width="4.140625" style="105" customWidth="1"/>
    <col min="12810" max="12810" width="4.28515625" style="105" customWidth="1"/>
    <col min="12811" max="12811" width="4.7109375" style="105" customWidth="1"/>
    <col min="12812" max="12812" width="4.42578125" style="105" customWidth="1"/>
    <col min="12813" max="12813" width="4.5703125" style="105" customWidth="1"/>
    <col min="12814" max="12814" width="4.42578125" style="105" customWidth="1"/>
    <col min="12815" max="12815" width="4.28515625" style="105" customWidth="1"/>
    <col min="12816" max="12816" width="5.42578125" style="105" customWidth="1"/>
    <col min="12817" max="12817" width="8" style="105" customWidth="1"/>
    <col min="12818" max="12818" width="9.85546875" style="105" customWidth="1"/>
    <col min="12819" max="12819" width="10.5703125" style="105" customWidth="1"/>
    <col min="12820" max="13056" width="11.42578125" style="105"/>
    <col min="13057" max="13057" width="32.7109375" style="105" customWidth="1"/>
    <col min="13058" max="13058" width="22.85546875" style="105" customWidth="1"/>
    <col min="13059" max="13059" width="17.7109375" style="105" customWidth="1"/>
    <col min="13060" max="13060" width="5.7109375" style="105" customWidth="1"/>
    <col min="13061" max="13061" width="4.28515625" style="105" customWidth="1"/>
    <col min="13062" max="13062" width="4.140625" style="105" customWidth="1"/>
    <col min="13063" max="13063" width="4.85546875" style="105" customWidth="1"/>
    <col min="13064" max="13064" width="4.42578125" style="105" bestFit="1" customWidth="1"/>
    <col min="13065" max="13065" width="4.140625" style="105" customWidth="1"/>
    <col min="13066" max="13066" width="4.28515625" style="105" customWidth="1"/>
    <col min="13067" max="13067" width="4.7109375" style="105" customWidth="1"/>
    <col min="13068" max="13068" width="4.42578125" style="105" customWidth="1"/>
    <col min="13069" max="13069" width="4.5703125" style="105" customWidth="1"/>
    <col min="13070" max="13070" width="4.42578125" style="105" customWidth="1"/>
    <col min="13071" max="13071" width="4.28515625" style="105" customWidth="1"/>
    <col min="13072" max="13072" width="5.42578125" style="105" customWidth="1"/>
    <col min="13073" max="13073" width="8" style="105" customWidth="1"/>
    <col min="13074" max="13074" width="9.85546875" style="105" customWidth="1"/>
    <col min="13075" max="13075" width="10.5703125" style="105" customWidth="1"/>
    <col min="13076" max="13312" width="11.42578125" style="105"/>
    <col min="13313" max="13313" width="32.7109375" style="105" customWidth="1"/>
    <col min="13314" max="13314" width="22.85546875" style="105" customWidth="1"/>
    <col min="13315" max="13315" width="17.7109375" style="105" customWidth="1"/>
    <col min="13316" max="13316" width="5.7109375" style="105" customWidth="1"/>
    <col min="13317" max="13317" width="4.28515625" style="105" customWidth="1"/>
    <col min="13318" max="13318" width="4.140625" style="105" customWidth="1"/>
    <col min="13319" max="13319" width="4.85546875" style="105" customWidth="1"/>
    <col min="13320" max="13320" width="4.42578125" style="105" bestFit="1" customWidth="1"/>
    <col min="13321" max="13321" width="4.140625" style="105" customWidth="1"/>
    <col min="13322" max="13322" width="4.28515625" style="105" customWidth="1"/>
    <col min="13323" max="13323" width="4.7109375" style="105" customWidth="1"/>
    <col min="13324" max="13324" width="4.42578125" style="105" customWidth="1"/>
    <col min="13325" max="13325" width="4.5703125" style="105" customWidth="1"/>
    <col min="13326" max="13326" width="4.42578125" style="105" customWidth="1"/>
    <col min="13327" max="13327" width="4.28515625" style="105" customWidth="1"/>
    <col min="13328" max="13328" width="5.42578125" style="105" customWidth="1"/>
    <col min="13329" max="13329" width="8" style="105" customWidth="1"/>
    <col min="13330" max="13330" width="9.85546875" style="105" customWidth="1"/>
    <col min="13331" max="13331" width="10.5703125" style="105" customWidth="1"/>
    <col min="13332" max="13568" width="11.42578125" style="105"/>
    <col min="13569" max="13569" width="32.7109375" style="105" customWidth="1"/>
    <col min="13570" max="13570" width="22.85546875" style="105" customWidth="1"/>
    <col min="13571" max="13571" width="17.7109375" style="105" customWidth="1"/>
    <col min="13572" max="13572" width="5.7109375" style="105" customWidth="1"/>
    <col min="13573" max="13573" width="4.28515625" style="105" customWidth="1"/>
    <col min="13574" max="13574" width="4.140625" style="105" customWidth="1"/>
    <col min="13575" max="13575" width="4.85546875" style="105" customWidth="1"/>
    <col min="13576" max="13576" width="4.42578125" style="105" bestFit="1" customWidth="1"/>
    <col min="13577" max="13577" width="4.140625" style="105" customWidth="1"/>
    <col min="13578" max="13578" width="4.28515625" style="105" customWidth="1"/>
    <col min="13579" max="13579" width="4.7109375" style="105" customWidth="1"/>
    <col min="13580" max="13580" width="4.42578125" style="105" customWidth="1"/>
    <col min="13581" max="13581" width="4.5703125" style="105" customWidth="1"/>
    <col min="13582" max="13582" width="4.42578125" style="105" customWidth="1"/>
    <col min="13583" max="13583" width="4.28515625" style="105" customWidth="1"/>
    <col min="13584" max="13584" width="5.42578125" style="105" customWidth="1"/>
    <col min="13585" max="13585" width="8" style="105" customWidth="1"/>
    <col min="13586" max="13586" width="9.85546875" style="105" customWidth="1"/>
    <col min="13587" max="13587" width="10.5703125" style="105" customWidth="1"/>
    <col min="13588" max="13824" width="11.42578125" style="105"/>
    <col min="13825" max="13825" width="32.7109375" style="105" customWidth="1"/>
    <col min="13826" max="13826" width="22.85546875" style="105" customWidth="1"/>
    <col min="13827" max="13827" width="17.7109375" style="105" customWidth="1"/>
    <col min="13828" max="13828" width="5.7109375" style="105" customWidth="1"/>
    <col min="13829" max="13829" width="4.28515625" style="105" customWidth="1"/>
    <col min="13830" max="13830" width="4.140625" style="105" customWidth="1"/>
    <col min="13831" max="13831" width="4.85546875" style="105" customWidth="1"/>
    <col min="13832" max="13832" width="4.42578125" style="105" bestFit="1" customWidth="1"/>
    <col min="13833" max="13833" width="4.140625" style="105" customWidth="1"/>
    <col min="13834" max="13834" width="4.28515625" style="105" customWidth="1"/>
    <col min="13835" max="13835" width="4.7109375" style="105" customWidth="1"/>
    <col min="13836" max="13836" width="4.42578125" style="105" customWidth="1"/>
    <col min="13837" max="13837" width="4.5703125" style="105" customWidth="1"/>
    <col min="13838" max="13838" width="4.42578125" style="105" customWidth="1"/>
    <col min="13839" max="13839" width="4.28515625" style="105" customWidth="1"/>
    <col min="13840" max="13840" width="5.42578125" style="105" customWidth="1"/>
    <col min="13841" max="13841" width="8" style="105" customWidth="1"/>
    <col min="13842" max="13842" width="9.85546875" style="105" customWidth="1"/>
    <col min="13843" max="13843" width="10.5703125" style="105" customWidth="1"/>
    <col min="13844" max="14080" width="11.42578125" style="105"/>
    <col min="14081" max="14081" width="32.7109375" style="105" customWidth="1"/>
    <col min="14082" max="14082" width="22.85546875" style="105" customWidth="1"/>
    <col min="14083" max="14083" width="17.7109375" style="105" customWidth="1"/>
    <col min="14084" max="14084" width="5.7109375" style="105" customWidth="1"/>
    <col min="14085" max="14085" width="4.28515625" style="105" customWidth="1"/>
    <col min="14086" max="14086" width="4.140625" style="105" customWidth="1"/>
    <col min="14087" max="14087" width="4.85546875" style="105" customWidth="1"/>
    <col min="14088" max="14088" width="4.42578125" style="105" bestFit="1" customWidth="1"/>
    <col min="14089" max="14089" width="4.140625" style="105" customWidth="1"/>
    <col min="14090" max="14090" width="4.28515625" style="105" customWidth="1"/>
    <col min="14091" max="14091" width="4.7109375" style="105" customWidth="1"/>
    <col min="14092" max="14092" width="4.42578125" style="105" customWidth="1"/>
    <col min="14093" max="14093" width="4.5703125" style="105" customWidth="1"/>
    <col min="14094" max="14094" width="4.42578125" style="105" customWidth="1"/>
    <col min="14095" max="14095" width="4.28515625" style="105" customWidth="1"/>
    <col min="14096" max="14096" width="5.42578125" style="105" customWidth="1"/>
    <col min="14097" max="14097" width="8" style="105" customWidth="1"/>
    <col min="14098" max="14098" width="9.85546875" style="105" customWidth="1"/>
    <col min="14099" max="14099" width="10.5703125" style="105" customWidth="1"/>
    <col min="14100" max="14336" width="11.42578125" style="105"/>
    <col min="14337" max="14337" width="32.7109375" style="105" customWidth="1"/>
    <col min="14338" max="14338" width="22.85546875" style="105" customWidth="1"/>
    <col min="14339" max="14339" width="17.7109375" style="105" customWidth="1"/>
    <col min="14340" max="14340" width="5.7109375" style="105" customWidth="1"/>
    <col min="14341" max="14341" width="4.28515625" style="105" customWidth="1"/>
    <col min="14342" max="14342" width="4.140625" style="105" customWidth="1"/>
    <col min="14343" max="14343" width="4.85546875" style="105" customWidth="1"/>
    <col min="14344" max="14344" width="4.42578125" style="105" bestFit="1" customWidth="1"/>
    <col min="14345" max="14345" width="4.140625" style="105" customWidth="1"/>
    <col min="14346" max="14346" width="4.28515625" style="105" customWidth="1"/>
    <col min="14347" max="14347" width="4.7109375" style="105" customWidth="1"/>
    <col min="14348" max="14348" width="4.42578125" style="105" customWidth="1"/>
    <col min="14349" max="14349" width="4.5703125" style="105" customWidth="1"/>
    <col min="14350" max="14350" width="4.42578125" style="105" customWidth="1"/>
    <col min="14351" max="14351" width="4.28515625" style="105" customWidth="1"/>
    <col min="14352" max="14352" width="5.42578125" style="105" customWidth="1"/>
    <col min="14353" max="14353" width="8" style="105" customWidth="1"/>
    <col min="14354" max="14354" width="9.85546875" style="105" customWidth="1"/>
    <col min="14355" max="14355" width="10.5703125" style="105" customWidth="1"/>
    <col min="14356" max="14592" width="11.42578125" style="105"/>
    <col min="14593" max="14593" width="32.7109375" style="105" customWidth="1"/>
    <col min="14594" max="14594" width="22.85546875" style="105" customWidth="1"/>
    <col min="14595" max="14595" width="17.7109375" style="105" customWidth="1"/>
    <col min="14596" max="14596" width="5.7109375" style="105" customWidth="1"/>
    <col min="14597" max="14597" width="4.28515625" style="105" customWidth="1"/>
    <col min="14598" max="14598" width="4.140625" style="105" customWidth="1"/>
    <col min="14599" max="14599" width="4.85546875" style="105" customWidth="1"/>
    <col min="14600" max="14600" width="4.42578125" style="105" bestFit="1" customWidth="1"/>
    <col min="14601" max="14601" width="4.140625" style="105" customWidth="1"/>
    <col min="14602" max="14602" width="4.28515625" style="105" customWidth="1"/>
    <col min="14603" max="14603" width="4.7109375" style="105" customWidth="1"/>
    <col min="14604" max="14604" width="4.42578125" style="105" customWidth="1"/>
    <col min="14605" max="14605" width="4.5703125" style="105" customWidth="1"/>
    <col min="14606" max="14606" width="4.42578125" style="105" customWidth="1"/>
    <col min="14607" max="14607" width="4.28515625" style="105" customWidth="1"/>
    <col min="14608" max="14608" width="5.42578125" style="105" customWidth="1"/>
    <col min="14609" max="14609" width="8" style="105" customWidth="1"/>
    <col min="14610" max="14610" width="9.85546875" style="105" customWidth="1"/>
    <col min="14611" max="14611" width="10.5703125" style="105" customWidth="1"/>
    <col min="14612" max="14848" width="11.42578125" style="105"/>
    <col min="14849" max="14849" width="32.7109375" style="105" customWidth="1"/>
    <col min="14850" max="14850" width="22.85546875" style="105" customWidth="1"/>
    <col min="14851" max="14851" width="17.7109375" style="105" customWidth="1"/>
    <col min="14852" max="14852" width="5.7109375" style="105" customWidth="1"/>
    <col min="14853" max="14853" width="4.28515625" style="105" customWidth="1"/>
    <col min="14854" max="14854" width="4.140625" style="105" customWidth="1"/>
    <col min="14855" max="14855" width="4.85546875" style="105" customWidth="1"/>
    <col min="14856" max="14856" width="4.42578125" style="105" bestFit="1" customWidth="1"/>
    <col min="14857" max="14857" width="4.140625" style="105" customWidth="1"/>
    <col min="14858" max="14858" width="4.28515625" style="105" customWidth="1"/>
    <col min="14859" max="14859" width="4.7109375" style="105" customWidth="1"/>
    <col min="14860" max="14860" width="4.42578125" style="105" customWidth="1"/>
    <col min="14861" max="14861" width="4.5703125" style="105" customWidth="1"/>
    <col min="14862" max="14862" width="4.42578125" style="105" customWidth="1"/>
    <col min="14863" max="14863" width="4.28515625" style="105" customWidth="1"/>
    <col min="14864" max="14864" width="5.42578125" style="105" customWidth="1"/>
    <col min="14865" max="14865" width="8" style="105" customWidth="1"/>
    <col min="14866" max="14866" width="9.85546875" style="105" customWidth="1"/>
    <col min="14867" max="14867" width="10.5703125" style="105" customWidth="1"/>
    <col min="14868" max="15104" width="11.42578125" style="105"/>
    <col min="15105" max="15105" width="32.7109375" style="105" customWidth="1"/>
    <col min="15106" max="15106" width="22.85546875" style="105" customWidth="1"/>
    <col min="15107" max="15107" width="17.7109375" style="105" customWidth="1"/>
    <col min="15108" max="15108" width="5.7109375" style="105" customWidth="1"/>
    <col min="15109" max="15109" width="4.28515625" style="105" customWidth="1"/>
    <col min="15110" max="15110" width="4.140625" style="105" customWidth="1"/>
    <col min="15111" max="15111" width="4.85546875" style="105" customWidth="1"/>
    <col min="15112" max="15112" width="4.42578125" style="105" bestFit="1" customWidth="1"/>
    <col min="15113" max="15113" width="4.140625" style="105" customWidth="1"/>
    <col min="15114" max="15114" width="4.28515625" style="105" customWidth="1"/>
    <col min="15115" max="15115" width="4.7109375" style="105" customWidth="1"/>
    <col min="15116" max="15116" width="4.42578125" style="105" customWidth="1"/>
    <col min="15117" max="15117" width="4.5703125" style="105" customWidth="1"/>
    <col min="15118" max="15118" width="4.42578125" style="105" customWidth="1"/>
    <col min="15119" max="15119" width="4.28515625" style="105" customWidth="1"/>
    <col min="15120" max="15120" width="5.42578125" style="105" customWidth="1"/>
    <col min="15121" max="15121" width="8" style="105" customWidth="1"/>
    <col min="15122" max="15122" width="9.85546875" style="105" customWidth="1"/>
    <col min="15123" max="15123" width="10.5703125" style="105" customWidth="1"/>
    <col min="15124" max="15360" width="11.42578125" style="105"/>
    <col min="15361" max="15361" width="32.7109375" style="105" customWidth="1"/>
    <col min="15362" max="15362" width="22.85546875" style="105" customWidth="1"/>
    <col min="15363" max="15363" width="17.7109375" style="105" customWidth="1"/>
    <col min="15364" max="15364" width="5.7109375" style="105" customWidth="1"/>
    <col min="15365" max="15365" width="4.28515625" style="105" customWidth="1"/>
    <col min="15366" max="15366" width="4.140625" style="105" customWidth="1"/>
    <col min="15367" max="15367" width="4.85546875" style="105" customWidth="1"/>
    <col min="15368" max="15368" width="4.42578125" style="105" bestFit="1" customWidth="1"/>
    <col min="15369" max="15369" width="4.140625" style="105" customWidth="1"/>
    <col min="15370" max="15370" width="4.28515625" style="105" customWidth="1"/>
    <col min="15371" max="15371" width="4.7109375" style="105" customWidth="1"/>
    <col min="15372" max="15372" width="4.42578125" style="105" customWidth="1"/>
    <col min="15373" max="15373" width="4.5703125" style="105" customWidth="1"/>
    <col min="15374" max="15374" width="4.42578125" style="105" customWidth="1"/>
    <col min="15375" max="15375" width="4.28515625" style="105" customWidth="1"/>
    <col min="15376" max="15376" width="5.42578125" style="105" customWidth="1"/>
    <col min="15377" max="15377" width="8" style="105" customWidth="1"/>
    <col min="15378" max="15378" width="9.85546875" style="105" customWidth="1"/>
    <col min="15379" max="15379" width="10.5703125" style="105" customWidth="1"/>
    <col min="15380" max="15616" width="11.42578125" style="105"/>
    <col min="15617" max="15617" width="32.7109375" style="105" customWidth="1"/>
    <col min="15618" max="15618" width="22.85546875" style="105" customWidth="1"/>
    <col min="15619" max="15619" width="17.7109375" style="105" customWidth="1"/>
    <col min="15620" max="15620" width="5.7109375" style="105" customWidth="1"/>
    <col min="15621" max="15621" width="4.28515625" style="105" customWidth="1"/>
    <col min="15622" max="15622" width="4.140625" style="105" customWidth="1"/>
    <col min="15623" max="15623" width="4.85546875" style="105" customWidth="1"/>
    <col min="15624" max="15624" width="4.42578125" style="105" bestFit="1" customWidth="1"/>
    <col min="15625" max="15625" width="4.140625" style="105" customWidth="1"/>
    <col min="15626" max="15626" width="4.28515625" style="105" customWidth="1"/>
    <col min="15627" max="15627" width="4.7109375" style="105" customWidth="1"/>
    <col min="15628" max="15628" width="4.42578125" style="105" customWidth="1"/>
    <col min="15629" max="15629" width="4.5703125" style="105" customWidth="1"/>
    <col min="15630" max="15630" width="4.42578125" style="105" customWidth="1"/>
    <col min="15631" max="15631" width="4.28515625" style="105" customWidth="1"/>
    <col min="15632" max="15632" width="5.42578125" style="105" customWidth="1"/>
    <col min="15633" max="15633" width="8" style="105" customWidth="1"/>
    <col min="15634" max="15634" width="9.85546875" style="105" customWidth="1"/>
    <col min="15635" max="15635" width="10.5703125" style="105" customWidth="1"/>
    <col min="15636" max="15872" width="11.42578125" style="105"/>
    <col min="15873" max="15873" width="32.7109375" style="105" customWidth="1"/>
    <col min="15874" max="15874" width="22.85546875" style="105" customWidth="1"/>
    <col min="15875" max="15875" width="17.7109375" style="105" customWidth="1"/>
    <col min="15876" max="15876" width="5.7109375" style="105" customWidth="1"/>
    <col min="15877" max="15877" width="4.28515625" style="105" customWidth="1"/>
    <col min="15878" max="15878" width="4.140625" style="105" customWidth="1"/>
    <col min="15879" max="15879" width="4.85546875" style="105" customWidth="1"/>
    <col min="15880" max="15880" width="4.42578125" style="105" bestFit="1" customWidth="1"/>
    <col min="15881" max="15881" width="4.140625" style="105" customWidth="1"/>
    <col min="15882" max="15882" width="4.28515625" style="105" customWidth="1"/>
    <col min="15883" max="15883" width="4.7109375" style="105" customWidth="1"/>
    <col min="15884" max="15884" width="4.42578125" style="105" customWidth="1"/>
    <col min="15885" max="15885" width="4.5703125" style="105" customWidth="1"/>
    <col min="15886" max="15886" width="4.42578125" style="105" customWidth="1"/>
    <col min="15887" max="15887" width="4.28515625" style="105" customWidth="1"/>
    <col min="15888" max="15888" width="5.42578125" style="105" customWidth="1"/>
    <col min="15889" max="15889" width="8" style="105" customWidth="1"/>
    <col min="15890" max="15890" width="9.85546875" style="105" customWidth="1"/>
    <col min="15891" max="15891" width="10.5703125" style="105" customWidth="1"/>
    <col min="15892" max="16128" width="11.42578125" style="105"/>
    <col min="16129" max="16129" width="32.7109375" style="105" customWidth="1"/>
    <col min="16130" max="16130" width="22.85546875" style="105" customWidth="1"/>
    <col min="16131" max="16131" width="17.7109375" style="105" customWidth="1"/>
    <col min="16132" max="16132" width="5.7109375" style="105" customWidth="1"/>
    <col min="16133" max="16133" width="4.28515625" style="105" customWidth="1"/>
    <col min="16134" max="16134" width="4.140625" style="105" customWidth="1"/>
    <col min="16135" max="16135" width="4.85546875" style="105" customWidth="1"/>
    <col min="16136" max="16136" width="4.42578125" style="105" bestFit="1" customWidth="1"/>
    <col min="16137" max="16137" width="4.140625" style="105" customWidth="1"/>
    <col min="16138" max="16138" width="4.28515625" style="105" customWidth="1"/>
    <col min="16139" max="16139" width="4.7109375" style="105" customWidth="1"/>
    <col min="16140" max="16140" width="4.42578125" style="105" customWidth="1"/>
    <col min="16141" max="16141" width="4.5703125" style="105" customWidth="1"/>
    <col min="16142" max="16142" width="4.42578125" style="105" customWidth="1"/>
    <col min="16143" max="16143" width="4.28515625" style="105" customWidth="1"/>
    <col min="16144" max="16144" width="5.42578125" style="105" customWidth="1"/>
    <col min="16145" max="16145" width="8" style="105" customWidth="1"/>
    <col min="16146" max="16146" width="9.85546875" style="105" customWidth="1"/>
    <col min="16147" max="16147" width="10.5703125" style="105" customWidth="1"/>
    <col min="16148" max="16384" width="11.42578125" style="105"/>
  </cols>
  <sheetData>
    <row r="1" spans="1:21" x14ac:dyDescent="0.25">
      <c r="A1" s="1449"/>
      <c r="B1" s="1449"/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1449"/>
      <c r="Q1" s="1449"/>
      <c r="R1" s="1449"/>
      <c r="S1" s="1449"/>
    </row>
    <row r="2" spans="1:21" x14ac:dyDescent="0.25">
      <c r="A2" s="1449"/>
      <c r="B2" s="1449"/>
      <c r="C2" s="1449"/>
      <c r="D2" s="1449"/>
      <c r="E2" s="1449"/>
      <c r="F2" s="1449"/>
      <c r="G2" s="1449"/>
      <c r="H2" s="1449"/>
      <c r="I2" s="1449"/>
      <c r="J2" s="1449"/>
      <c r="K2" s="1449"/>
      <c r="L2" s="1449"/>
      <c r="M2" s="1449"/>
      <c r="N2" s="1449"/>
      <c r="O2" s="1449"/>
      <c r="P2" s="1449"/>
      <c r="Q2" s="1449"/>
      <c r="R2" s="1449"/>
      <c r="S2" s="1449"/>
    </row>
    <row r="3" spans="1:21" x14ac:dyDescent="0.25">
      <c r="A3" s="1449"/>
      <c r="B3" s="1449"/>
      <c r="C3" s="1449"/>
      <c r="D3" s="1449"/>
      <c r="E3" s="1449"/>
      <c r="F3" s="1449"/>
      <c r="G3" s="1449"/>
      <c r="H3" s="1449"/>
      <c r="I3" s="1449"/>
      <c r="J3" s="1449"/>
      <c r="K3" s="1449"/>
      <c r="L3" s="1449"/>
      <c r="M3" s="1449"/>
      <c r="N3" s="1449"/>
      <c r="O3" s="1449"/>
      <c r="P3" s="1449"/>
      <c r="Q3" s="1449"/>
      <c r="R3" s="1449"/>
      <c r="S3" s="1449"/>
    </row>
    <row r="4" spans="1:21" x14ac:dyDescent="0.25">
      <c r="A4" s="1449"/>
      <c r="B4" s="1449"/>
      <c r="C4" s="1449"/>
      <c r="D4" s="1449"/>
      <c r="E4" s="1449"/>
      <c r="F4" s="1449"/>
      <c r="G4" s="1449"/>
      <c r="H4" s="1449"/>
      <c r="I4" s="1449"/>
      <c r="J4" s="1449"/>
      <c r="K4" s="1449"/>
      <c r="L4" s="1449"/>
      <c r="M4" s="1449"/>
      <c r="N4" s="1449"/>
      <c r="O4" s="1449"/>
      <c r="P4" s="1449"/>
      <c r="Q4" s="1449"/>
      <c r="R4" s="1449"/>
      <c r="S4" s="1449"/>
    </row>
    <row r="5" spans="1:21" x14ac:dyDescent="0.25">
      <c r="A5" s="1449"/>
      <c r="B5" s="1449"/>
      <c r="C5" s="1449"/>
      <c r="D5" s="1449"/>
      <c r="E5" s="1449"/>
      <c r="F5" s="1449"/>
      <c r="G5" s="1449"/>
      <c r="H5" s="1449"/>
      <c r="I5" s="1449"/>
      <c r="J5" s="1449"/>
      <c r="K5" s="1449"/>
      <c r="L5" s="1449"/>
      <c r="M5" s="1449"/>
      <c r="N5" s="1449"/>
      <c r="O5" s="1449"/>
      <c r="P5" s="1449"/>
      <c r="Q5" s="1449"/>
      <c r="R5" s="1449"/>
      <c r="S5" s="1449"/>
    </row>
    <row r="6" spans="1:21" x14ac:dyDescent="0.25">
      <c r="A6" s="1449"/>
      <c r="B6" s="1449"/>
      <c r="C6" s="1449"/>
      <c r="D6" s="1449"/>
      <c r="E6" s="1449"/>
      <c r="F6" s="1449"/>
      <c r="G6" s="1449"/>
      <c r="H6" s="1449"/>
      <c r="I6" s="1449"/>
      <c r="J6" s="1449"/>
      <c r="K6" s="1449"/>
      <c r="L6" s="1449"/>
      <c r="M6" s="1449"/>
      <c r="N6" s="1449"/>
      <c r="O6" s="1449"/>
      <c r="P6" s="1449"/>
      <c r="Q6" s="1449"/>
      <c r="R6" s="1449"/>
      <c r="S6" s="1449"/>
    </row>
    <row r="7" spans="1:21" ht="24.95" customHeight="1" x14ac:dyDescent="0.25">
      <c r="A7" s="1450"/>
      <c r="B7" s="1450"/>
      <c r="C7" s="1450"/>
      <c r="D7" s="1450"/>
      <c r="E7" s="1450"/>
      <c r="F7" s="1450"/>
      <c r="G7" s="1450"/>
      <c r="H7" s="1450"/>
      <c r="I7" s="1450"/>
      <c r="J7" s="1450"/>
      <c r="K7" s="1450"/>
      <c r="L7" s="1450"/>
      <c r="M7" s="1450"/>
      <c r="N7" s="1450"/>
      <c r="O7" s="1450"/>
      <c r="P7" s="1450"/>
      <c r="Q7" s="1450"/>
      <c r="R7" s="1450"/>
      <c r="S7" s="1450"/>
    </row>
    <row r="8" spans="1:21" ht="24.95" customHeight="1" x14ac:dyDescent="0.45">
      <c r="A8" s="1451" t="s">
        <v>0</v>
      </c>
      <c r="B8" s="1451"/>
      <c r="C8" s="1451"/>
      <c r="D8" s="1451"/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1"/>
      <c r="P8" s="1451"/>
      <c r="Q8" s="1451"/>
      <c r="R8" s="1451"/>
      <c r="S8" s="1451"/>
      <c r="T8" s="968"/>
      <c r="U8" s="968"/>
    </row>
    <row r="9" spans="1:21" ht="24.95" customHeight="1" x14ac:dyDescent="0.25">
      <c r="A9" s="1452" t="s">
        <v>1908</v>
      </c>
      <c r="B9" s="1452"/>
      <c r="C9" s="1452"/>
      <c r="D9" s="1452"/>
      <c r="E9" s="1452"/>
      <c r="F9" s="1452"/>
      <c r="G9" s="1452"/>
      <c r="H9" s="1452"/>
      <c r="I9" s="1452"/>
      <c r="J9" s="1452"/>
      <c r="K9" s="1452"/>
      <c r="L9" s="1452"/>
      <c r="M9" s="1452"/>
      <c r="N9" s="1452"/>
      <c r="O9" s="1452"/>
      <c r="P9" s="1452"/>
      <c r="Q9" s="1452"/>
      <c r="R9" s="1452"/>
      <c r="S9" s="1452"/>
      <c r="T9" s="969"/>
      <c r="U9" s="969"/>
    </row>
    <row r="10" spans="1:21" ht="22.5" customHeight="1" x14ac:dyDescent="0.25">
      <c r="A10" s="1453" t="s">
        <v>499</v>
      </c>
      <c r="B10" s="1453"/>
      <c r="C10" s="1453"/>
      <c r="D10" s="1453"/>
      <c r="E10" s="1453"/>
      <c r="F10" s="1453"/>
      <c r="G10" s="1453"/>
      <c r="H10" s="1453"/>
      <c r="I10" s="1453"/>
      <c r="J10" s="1453"/>
      <c r="K10" s="1453"/>
      <c r="L10" s="1453"/>
      <c r="M10" s="1453"/>
      <c r="N10" s="1453"/>
      <c r="O10" s="1453"/>
      <c r="P10" s="1453"/>
      <c r="Q10" s="1453"/>
      <c r="R10" s="1453"/>
      <c r="S10" s="1453"/>
    </row>
    <row r="11" spans="1:21" ht="17.25" customHeight="1" x14ac:dyDescent="0.3">
      <c r="A11" s="970" t="s">
        <v>2262</v>
      </c>
      <c r="B11" s="847"/>
      <c r="C11" s="971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</row>
    <row r="12" spans="1:21" ht="17.25" customHeight="1" x14ac:dyDescent="0.3">
      <c r="A12" s="970" t="s">
        <v>2263</v>
      </c>
      <c r="B12" s="847"/>
      <c r="C12" s="971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</row>
    <row r="13" spans="1:21" ht="17.25" customHeight="1" x14ac:dyDescent="0.3">
      <c r="A13" s="970" t="s">
        <v>2264</v>
      </c>
      <c r="B13" s="847"/>
      <c r="C13" s="971"/>
      <c r="D13" s="847"/>
      <c r="E13" s="847"/>
      <c r="F13" s="847"/>
      <c r="G13" s="847"/>
      <c r="H13" s="847"/>
      <c r="I13" s="847"/>
      <c r="J13" s="847"/>
      <c r="K13" s="847"/>
      <c r="L13" s="847"/>
      <c r="M13" s="847"/>
      <c r="N13" s="847"/>
      <c r="O13" s="847"/>
      <c r="P13" s="847"/>
      <c r="Q13" s="847"/>
      <c r="R13" s="847"/>
      <c r="S13" s="847"/>
    </row>
    <row r="14" spans="1:21" ht="17.25" customHeight="1" x14ac:dyDescent="0.3">
      <c r="A14" s="971"/>
      <c r="B14" s="847"/>
      <c r="C14" s="971"/>
      <c r="D14" s="847"/>
      <c r="E14" s="847"/>
      <c r="F14" s="847"/>
      <c r="G14" s="847"/>
      <c r="H14" s="847"/>
      <c r="I14" s="847"/>
      <c r="J14" s="847"/>
      <c r="K14" s="847"/>
      <c r="L14" s="847"/>
      <c r="M14" s="847"/>
      <c r="N14" s="847"/>
      <c r="O14" s="847"/>
      <c r="P14" s="847"/>
      <c r="Q14" s="847"/>
      <c r="R14" s="847"/>
      <c r="S14" s="847"/>
    </row>
    <row r="15" spans="1:21" ht="40.5" customHeight="1" x14ac:dyDescent="0.25">
      <c r="A15" s="1454" t="s">
        <v>4</v>
      </c>
      <c r="B15" s="1456" t="s">
        <v>881</v>
      </c>
      <c r="C15" s="1454" t="s">
        <v>6</v>
      </c>
      <c r="D15" s="1445" t="s">
        <v>7</v>
      </c>
      <c r="E15" s="1445"/>
      <c r="F15" s="1445"/>
      <c r="G15" s="1445" t="s">
        <v>8</v>
      </c>
      <c r="H15" s="1445"/>
      <c r="I15" s="1445"/>
      <c r="J15" s="1445" t="s">
        <v>9</v>
      </c>
      <c r="K15" s="1445"/>
      <c r="L15" s="1445"/>
      <c r="M15" s="1445" t="s">
        <v>10</v>
      </c>
      <c r="N15" s="1445"/>
      <c r="O15" s="1445"/>
      <c r="P15" s="1446" t="s">
        <v>1574</v>
      </c>
      <c r="Q15" s="1446"/>
      <c r="R15" s="1446"/>
      <c r="S15" s="1447" t="s">
        <v>12</v>
      </c>
    </row>
    <row r="16" spans="1:21" ht="34.5" customHeight="1" x14ac:dyDescent="0.25">
      <c r="A16" s="1455"/>
      <c r="B16" s="1457"/>
      <c r="C16" s="1455"/>
      <c r="D16" s="481" t="s">
        <v>13</v>
      </c>
      <c r="E16" s="481" t="s">
        <v>14</v>
      </c>
      <c r="F16" s="481" t="s">
        <v>15</v>
      </c>
      <c r="G16" s="481" t="s">
        <v>16</v>
      </c>
      <c r="H16" s="481" t="s">
        <v>17</v>
      </c>
      <c r="I16" s="481" t="s">
        <v>18</v>
      </c>
      <c r="J16" s="481" t="s">
        <v>19</v>
      </c>
      <c r="K16" s="481" t="s">
        <v>20</v>
      </c>
      <c r="L16" s="481" t="s">
        <v>21</v>
      </c>
      <c r="M16" s="481" t="s">
        <v>22</v>
      </c>
      <c r="N16" s="481" t="s">
        <v>23</v>
      </c>
      <c r="O16" s="481" t="s">
        <v>24</v>
      </c>
      <c r="P16" s="972" t="s">
        <v>25</v>
      </c>
      <c r="Q16" s="973" t="s">
        <v>2265</v>
      </c>
      <c r="R16" s="972" t="s">
        <v>27</v>
      </c>
      <c r="S16" s="1448"/>
    </row>
    <row r="17" spans="1:19" s="126" customFormat="1" ht="78" customHeight="1" x14ac:dyDescent="0.25">
      <c r="A17" s="974" t="s">
        <v>2266</v>
      </c>
      <c r="B17" s="88" t="s">
        <v>2267</v>
      </c>
      <c r="C17" s="132" t="s">
        <v>2268</v>
      </c>
      <c r="D17" s="975">
        <f>140</f>
        <v>140</v>
      </c>
      <c r="E17" s="975">
        <v>250</v>
      </c>
      <c r="F17" s="975">
        <v>250</v>
      </c>
      <c r="G17" s="975">
        <v>210</v>
      </c>
      <c r="H17" s="975">
        <v>210</v>
      </c>
      <c r="I17" s="975">
        <v>220</v>
      </c>
      <c r="J17" s="975">
        <v>220</v>
      </c>
      <c r="K17" s="975">
        <v>210</v>
      </c>
      <c r="L17" s="975">
        <v>200</v>
      </c>
      <c r="M17" s="975">
        <v>200</v>
      </c>
      <c r="N17" s="975">
        <v>140</v>
      </c>
      <c r="O17" s="975">
        <v>100</v>
      </c>
      <c r="P17" s="245"/>
      <c r="Q17" s="976"/>
      <c r="R17" s="976"/>
      <c r="S17" s="977" t="s">
        <v>2269</v>
      </c>
    </row>
    <row r="18" spans="1:19" s="126" customFormat="1" ht="75" customHeight="1" x14ac:dyDescent="0.25">
      <c r="A18" s="130" t="s">
        <v>2270</v>
      </c>
      <c r="B18" s="110" t="s">
        <v>2271</v>
      </c>
      <c r="C18" s="732" t="s">
        <v>2272</v>
      </c>
      <c r="D18" s="978"/>
      <c r="E18" s="978"/>
      <c r="F18" s="978"/>
      <c r="G18" s="978"/>
      <c r="H18" s="978"/>
      <c r="I18" s="978"/>
      <c r="J18" s="978"/>
      <c r="K18" s="978"/>
      <c r="L18" s="978"/>
      <c r="M18" s="978"/>
      <c r="N18" s="978"/>
      <c r="O18" s="978"/>
      <c r="P18" s="979"/>
      <c r="Q18" s="136"/>
      <c r="R18" s="136"/>
      <c r="S18" s="109"/>
    </row>
    <row r="19" spans="1:19" s="126" customFormat="1" ht="72.75" customHeight="1" x14ac:dyDescent="0.25">
      <c r="A19" s="97" t="s">
        <v>2273</v>
      </c>
      <c r="B19" s="110" t="s">
        <v>2271</v>
      </c>
      <c r="C19" s="980" t="s">
        <v>2274</v>
      </c>
      <c r="D19" s="981">
        <v>5</v>
      </c>
      <c r="E19" s="981">
        <v>5</v>
      </c>
      <c r="F19" s="981">
        <v>7</v>
      </c>
      <c r="G19" s="981">
        <v>10</v>
      </c>
      <c r="H19" s="981">
        <v>12</v>
      </c>
      <c r="I19" s="981">
        <v>12</v>
      </c>
      <c r="J19" s="981">
        <v>12</v>
      </c>
      <c r="K19" s="981">
        <v>10</v>
      </c>
      <c r="L19" s="981">
        <v>10</v>
      </c>
      <c r="M19" s="981">
        <v>7</v>
      </c>
      <c r="N19" s="981">
        <v>5</v>
      </c>
      <c r="O19" s="981">
        <v>5</v>
      </c>
      <c r="P19" s="979"/>
      <c r="Q19" s="136"/>
      <c r="R19" s="136"/>
      <c r="S19" s="109"/>
    </row>
    <row r="20" spans="1:19" ht="75" customHeight="1" x14ac:dyDescent="0.25">
      <c r="A20" s="226" t="s">
        <v>2275</v>
      </c>
      <c r="B20" s="110" t="s">
        <v>2276</v>
      </c>
      <c r="C20" s="254" t="s">
        <v>2277</v>
      </c>
      <c r="D20" s="981">
        <v>15</v>
      </c>
      <c r="E20" s="981">
        <v>20</v>
      </c>
      <c r="F20" s="981">
        <v>35</v>
      </c>
      <c r="G20" s="981">
        <v>40</v>
      </c>
      <c r="H20" s="981">
        <f>((H17/2310)*45)*10</f>
        <v>40.909090909090907</v>
      </c>
      <c r="I20" s="981">
        <v>43</v>
      </c>
      <c r="J20" s="981">
        <v>40</v>
      </c>
      <c r="K20" s="981">
        <v>35</v>
      </c>
      <c r="L20" s="981">
        <v>30</v>
      </c>
      <c r="M20" s="981">
        <v>24</v>
      </c>
      <c r="N20" s="981">
        <v>18</v>
      </c>
      <c r="O20" s="981">
        <v>10</v>
      </c>
      <c r="P20" s="982"/>
      <c r="Q20" s="136"/>
      <c r="R20" s="136"/>
      <c r="S20" s="109" t="s">
        <v>2269</v>
      </c>
    </row>
    <row r="21" spans="1:19" ht="84.75" customHeight="1" x14ac:dyDescent="0.25">
      <c r="A21" s="226" t="s">
        <v>2278</v>
      </c>
      <c r="B21" s="110" t="s">
        <v>2279</v>
      </c>
      <c r="C21" s="254" t="s">
        <v>2280</v>
      </c>
      <c r="D21" s="981">
        <v>9</v>
      </c>
      <c r="E21" s="981">
        <v>16</v>
      </c>
      <c r="F21" s="981">
        <v>16</v>
      </c>
      <c r="G21" s="981">
        <v>15</v>
      </c>
      <c r="H21" s="981">
        <v>14</v>
      </c>
      <c r="I21" s="981">
        <v>14</v>
      </c>
      <c r="J21" s="981">
        <v>13</v>
      </c>
      <c r="K21" s="981">
        <v>13</v>
      </c>
      <c r="L21" s="981">
        <v>13</v>
      </c>
      <c r="M21" s="981">
        <v>12</v>
      </c>
      <c r="N21" s="981">
        <v>9</v>
      </c>
      <c r="O21" s="981">
        <v>6</v>
      </c>
      <c r="P21" s="983"/>
      <c r="Q21" s="136"/>
      <c r="R21" s="136"/>
      <c r="S21" s="109" t="s">
        <v>2269</v>
      </c>
    </row>
    <row r="22" spans="1:19" ht="71.25" customHeight="1" x14ac:dyDescent="0.25">
      <c r="A22" s="226" t="s">
        <v>2281</v>
      </c>
      <c r="B22" s="110" t="s">
        <v>2282</v>
      </c>
      <c r="C22" s="254" t="s">
        <v>2280</v>
      </c>
      <c r="D22" s="981">
        <v>9</v>
      </c>
      <c r="E22" s="981">
        <v>16</v>
      </c>
      <c r="F22" s="981">
        <v>16</v>
      </c>
      <c r="G22" s="981">
        <v>15</v>
      </c>
      <c r="H22" s="981">
        <f>((H17/2310)*15)*10</f>
        <v>13.636363636363637</v>
      </c>
      <c r="I22" s="981">
        <v>14</v>
      </c>
      <c r="J22" s="981">
        <f>((J17/2310)*15)*10</f>
        <v>14.285714285714285</v>
      </c>
      <c r="K22" s="981">
        <v>13</v>
      </c>
      <c r="L22" s="981">
        <f>((L17/2310)*15)*10</f>
        <v>12.987012987012987</v>
      </c>
      <c r="M22" s="981">
        <v>12</v>
      </c>
      <c r="N22" s="981">
        <v>9</v>
      </c>
      <c r="O22" s="981">
        <v>6</v>
      </c>
      <c r="P22" s="983"/>
      <c r="Q22" s="136"/>
      <c r="R22" s="136"/>
      <c r="S22" s="109" t="s">
        <v>2269</v>
      </c>
    </row>
    <row r="23" spans="1:19" ht="72.75" customHeight="1" x14ac:dyDescent="0.25">
      <c r="A23" s="226" t="s">
        <v>2283</v>
      </c>
      <c r="B23" s="110" t="s">
        <v>2284</v>
      </c>
      <c r="C23" s="254" t="s">
        <v>2274</v>
      </c>
      <c r="D23" s="981">
        <v>5</v>
      </c>
      <c r="E23" s="981">
        <v>5</v>
      </c>
      <c r="F23" s="981">
        <v>7</v>
      </c>
      <c r="G23" s="981">
        <v>10</v>
      </c>
      <c r="H23" s="981">
        <v>12</v>
      </c>
      <c r="I23" s="981">
        <v>12</v>
      </c>
      <c r="J23" s="981">
        <v>12</v>
      </c>
      <c r="K23" s="981">
        <v>10</v>
      </c>
      <c r="L23" s="981">
        <v>10</v>
      </c>
      <c r="M23" s="981">
        <v>7</v>
      </c>
      <c r="N23" s="981">
        <v>5</v>
      </c>
      <c r="O23" s="981">
        <v>5</v>
      </c>
      <c r="P23" s="983"/>
      <c r="Q23" s="136"/>
      <c r="R23" s="136"/>
      <c r="S23" s="109" t="s">
        <v>2269</v>
      </c>
    </row>
    <row r="24" spans="1:19" ht="68.25" customHeight="1" x14ac:dyDescent="0.25">
      <c r="A24" s="226" t="s">
        <v>2285</v>
      </c>
      <c r="B24" s="110" t="s">
        <v>2286</v>
      </c>
      <c r="C24" s="254" t="s">
        <v>2274</v>
      </c>
      <c r="D24" s="981">
        <v>5</v>
      </c>
      <c r="E24" s="981">
        <v>5</v>
      </c>
      <c r="F24" s="981">
        <v>7</v>
      </c>
      <c r="G24" s="981">
        <v>10</v>
      </c>
      <c r="H24" s="981">
        <v>12</v>
      </c>
      <c r="I24" s="981">
        <v>12</v>
      </c>
      <c r="J24" s="981">
        <v>12</v>
      </c>
      <c r="K24" s="981">
        <v>10</v>
      </c>
      <c r="L24" s="981">
        <v>10</v>
      </c>
      <c r="M24" s="981">
        <v>7</v>
      </c>
      <c r="N24" s="981">
        <v>5</v>
      </c>
      <c r="O24" s="981">
        <v>5</v>
      </c>
      <c r="P24" s="983"/>
      <c r="Q24" s="136"/>
      <c r="R24" s="136"/>
      <c r="S24" s="109" t="s">
        <v>2269</v>
      </c>
    </row>
    <row r="25" spans="1:19" s="126" customFormat="1" ht="70.5" customHeight="1" x14ac:dyDescent="0.25">
      <c r="A25" s="97" t="s">
        <v>2287</v>
      </c>
      <c r="B25" s="110" t="s">
        <v>2288</v>
      </c>
      <c r="C25" s="254" t="s">
        <v>2274</v>
      </c>
      <c r="D25" s="981">
        <v>5</v>
      </c>
      <c r="E25" s="981">
        <v>5</v>
      </c>
      <c r="F25" s="981">
        <v>7</v>
      </c>
      <c r="G25" s="981">
        <v>10</v>
      </c>
      <c r="H25" s="981">
        <v>12</v>
      </c>
      <c r="I25" s="981">
        <v>12</v>
      </c>
      <c r="J25" s="981">
        <v>12</v>
      </c>
      <c r="K25" s="981">
        <v>10</v>
      </c>
      <c r="L25" s="981">
        <v>10</v>
      </c>
      <c r="M25" s="981">
        <v>7</v>
      </c>
      <c r="N25" s="981">
        <v>5</v>
      </c>
      <c r="O25" s="981">
        <v>5</v>
      </c>
      <c r="P25" s="979"/>
      <c r="Q25" s="136"/>
      <c r="R25" s="136"/>
      <c r="S25" s="109"/>
    </row>
    <row r="26" spans="1:19" s="126" customFormat="1" ht="84" customHeight="1" x14ac:dyDescent="0.25">
      <c r="A26" s="97" t="s">
        <v>2289</v>
      </c>
      <c r="B26" s="110" t="s">
        <v>2290</v>
      </c>
      <c r="C26" s="110" t="s">
        <v>2274</v>
      </c>
      <c r="D26" s="981">
        <v>5</v>
      </c>
      <c r="E26" s="981">
        <v>5</v>
      </c>
      <c r="F26" s="981">
        <v>7</v>
      </c>
      <c r="G26" s="981">
        <v>10</v>
      </c>
      <c r="H26" s="981">
        <v>12</v>
      </c>
      <c r="I26" s="981">
        <v>12</v>
      </c>
      <c r="J26" s="981">
        <v>12</v>
      </c>
      <c r="K26" s="981">
        <v>10</v>
      </c>
      <c r="L26" s="981">
        <v>10</v>
      </c>
      <c r="M26" s="981">
        <v>7</v>
      </c>
      <c r="N26" s="981">
        <v>5</v>
      </c>
      <c r="O26" s="981">
        <v>5</v>
      </c>
      <c r="P26" s="979"/>
      <c r="Q26" s="136"/>
      <c r="R26" s="136"/>
      <c r="S26" s="109"/>
    </row>
    <row r="27" spans="1:19" s="46" customFormat="1" ht="66" customHeight="1" x14ac:dyDescent="0.25">
      <c r="A27" s="97" t="s">
        <v>2291</v>
      </c>
      <c r="B27" s="254" t="s">
        <v>2290</v>
      </c>
      <c r="C27" s="254" t="s">
        <v>2292</v>
      </c>
      <c r="D27" s="469"/>
      <c r="E27" s="981">
        <v>1</v>
      </c>
      <c r="F27" s="469"/>
      <c r="G27" s="469"/>
      <c r="H27" s="469"/>
      <c r="I27" s="981">
        <v>1</v>
      </c>
      <c r="J27" s="469"/>
      <c r="K27" s="469"/>
      <c r="L27" s="469"/>
      <c r="M27" s="981">
        <v>1</v>
      </c>
      <c r="N27" s="469"/>
      <c r="O27" s="469"/>
      <c r="P27" s="984"/>
      <c r="Q27" s="985"/>
      <c r="R27" s="985"/>
      <c r="S27" s="225"/>
    </row>
    <row r="28" spans="1:19" ht="45" customHeight="1" x14ac:dyDescent="0.25">
      <c r="A28" s="986" t="s">
        <v>2293</v>
      </c>
      <c r="B28" s="110" t="s">
        <v>2294</v>
      </c>
      <c r="C28" s="445" t="s">
        <v>2295</v>
      </c>
      <c r="D28" s="978"/>
      <c r="E28" s="978"/>
      <c r="F28" s="978"/>
      <c r="G28" s="978"/>
      <c r="H28" s="978"/>
      <c r="I28" s="978"/>
      <c r="J28" s="978"/>
      <c r="K28" s="978"/>
      <c r="L28" s="978"/>
      <c r="M28" s="978"/>
      <c r="N28" s="978"/>
      <c r="O28" s="978"/>
      <c r="P28" s="983"/>
      <c r="Q28" s="136"/>
      <c r="R28" s="136"/>
      <c r="S28" s="109"/>
    </row>
    <row r="29" spans="1:19" ht="84.75" customHeight="1" x14ac:dyDescent="0.25">
      <c r="A29" s="97" t="s">
        <v>2296</v>
      </c>
      <c r="B29" s="110" t="s">
        <v>2297</v>
      </c>
      <c r="C29" s="254" t="s">
        <v>2298</v>
      </c>
      <c r="D29" s="981">
        <v>12</v>
      </c>
      <c r="E29" s="981">
        <v>21</v>
      </c>
      <c r="F29" s="981">
        <v>22</v>
      </c>
      <c r="G29" s="981">
        <v>19</v>
      </c>
      <c r="H29" s="981">
        <f>((H17/2310)*20)*10</f>
        <v>18.181818181818183</v>
      </c>
      <c r="I29" s="981">
        <f>((I17/2310)*20)*10</f>
        <v>19.047619047619047</v>
      </c>
      <c r="J29" s="981">
        <f>((J17/2310)*20)*10</f>
        <v>19.047619047619047</v>
      </c>
      <c r="K29" s="981">
        <v>18</v>
      </c>
      <c r="L29" s="981">
        <f>((L17/2310)*20)*10</f>
        <v>17.316017316017316</v>
      </c>
      <c r="M29" s="981">
        <f>((M17/2310)*20)*10</f>
        <v>17.316017316017316</v>
      </c>
      <c r="N29" s="981">
        <v>10</v>
      </c>
      <c r="O29" s="981">
        <v>8</v>
      </c>
      <c r="P29" s="983"/>
      <c r="Q29" s="136"/>
      <c r="R29" s="136"/>
      <c r="S29" s="109" t="s">
        <v>2269</v>
      </c>
    </row>
    <row r="30" spans="1:19" ht="75" customHeight="1" x14ac:dyDescent="0.25">
      <c r="A30" s="97" t="s">
        <v>2299</v>
      </c>
      <c r="B30" s="110" t="s">
        <v>2300</v>
      </c>
      <c r="C30" s="254" t="s">
        <v>2301</v>
      </c>
      <c r="D30" s="981">
        <v>9</v>
      </c>
      <c r="E30" s="981">
        <v>16</v>
      </c>
      <c r="F30" s="981">
        <v>16</v>
      </c>
      <c r="G30" s="981">
        <v>14</v>
      </c>
      <c r="H30" s="981">
        <f>((H17/2310)*15)*10</f>
        <v>13.636363636363637</v>
      </c>
      <c r="I30" s="981">
        <v>14</v>
      </c>
      <c r="J30" s="981">
        <f>((J17/2310)*15)*10</f>
        <v>14.285714285714285</v>
      </c>
      <c r="K30" s="981">
        <v>13</v>
      </c>
      <c r="L30" s="981">
        <f>((L17/2310)*15)*10</f>
        <v>12.987012987012987</v>
      </c>
      <c r="M30" s="981">
        <v>12</v>
      </c>
      <c r="N30" s="981">
        <v>9</v>
      </c>
      <c r="O30" s="981">
        <v>6</v>
      </c>
      <c r="P30" s="983"/>
      <c r="Q30" s="136"/>
      <c r="R30" s="136"/>
      <c r="S30" s="109" t="s">
        <v>2269</v>
      </c>
    </row>
    <row r="31" spans="1:19" ht="72" customHeight="1" x14ac:dyDescent="0.25">
      <c r="A31" s="97" t="s">
        <v>2302</v>
      </c>
      <c r="B31" s="110" t="s">
        <v>2303</v>
      </c>
      <c r="C31" s="254" t="s">
        <v>2304</v>
      </c>
      <c r="D31" s="981">
        <v>12</v>
      </c>
      <c r="E31" s="981">
        <v>21</v>
      </c>
      <c r="F31" s="981">
        <v>21</v>
      </c>
      <c r="G31" s="981">
        <v>18</v>
      </c>
      <c r="H31" s="981">
        <f>((H17/2310)*20)*10</f>
        <v>18.181818181818183</v>
      </c>
      <c r="I31" s="981">
        <f>((I17/2310)*20)*10</f>
        <v>19.047619047619047</v>
      </c>
      <c r="J31" s="981">
        <f>((J17/2310)*20)*10</f>
        <v>19.047619047619047</v>
      </c>
      <c r="K31" s="981">
        <v>18</v>
      </c>
      <c r="L31" s="981">
        <f>((L17/2310)*20)*10</f>
        <v>17.316017316017316</v>
      </c>
      <c r="M31" s="981">
        <f>((M17/2310)*20)*10</f>
        <v>17.316017316017316</v>
      </c>
      <c r="N31" s="981">
        <f>((N17/2310)*20)*10</f>
        <v>12.121212121212121</v>
      </c>
      <c r="O31" s="981">
        <v>6</v>
      </c>
      <c r="P31" s="983"/>
      <c r="Q31" s="136"/>
      <c r="R31" s="136"/>
      <c r="S31" s="109" t="s">
        <v>2269</v>
      </c>
    </row>
    <row r="32" spans="1:19" ht="72" customHeight="1" x14ac:dyDescent="0.25">
      <c r="A32" s="97" t="s">
        <v>2305</v>
      </c>
      <c r="B32" s="110" t="s">
        <v>2306</v>
      </c>
      <c r="C32" s="254" t="s">
        <v>2298</v>
      </c>
      <c r="D32" s="981">
        <v>5</v>
      </c>
      <c r="E32" s="981">
        <v>5</v>
      </c>
      <c r="F32" s="981">
        <v>7</v>
      </c>
      <c r="G32" s="981">
        <v>10</v>
      </c>
      <c r="H32" s="981">
        <v>12</v>
      </c>
      <c r="I32" s="981">
        <v>12</v>
      </c>
      <c r="J32" s="981">
        <v>12</v>
      </c>
      <c r="K32" s="981">
        <v>10</v>
      </c>
      <c r="L32" s="981">
        <v>10</v>
      </c>
      <c r="M32" s="981">
        <v>7</v>
      </c>
      <c r="N32" s="981">
        <v>5</v>
      </c>
      <c r="O32" s="981">
        <v>5</v>
      </c>
      <c r="P32" s="983"/>
      <c r="Q32" s="136"/>
      <c r="R32" s="136"/>
      <c r="S32" s="109"/>
    </row>
    <row r="33" spans="1:19" ht="72" customHeight="1" x14ac:dyDescent="0.25">
      <c r="A33" s="97" t="s">
        <v>2307</v>
      </c>
      <c r="B33" s="110" t="s">
        <v>2308</v>
      </c>
      <c r="C33" s="254" t="s">
        <v>2309</v>
      </c>
      <c r="D33" s="981">
        <v>36</v>
      </c>
      <c r="E33" s="981">
        <v>64</v>
      </c>
      <c r="F33" s="981">
        <v>64</v>
      </c>
      <c r="G33" s="981">
        <v>55</v>
      </c>
      <c r="H33" s="981">
        <f>((H17/2310)*60)*10</f>
        <v>54.545454545454547</v>
      </c>
      <c r="I33" s="981">
        <v>57</v>
      </c>
      <c r="J33" s="981">
        <f>((J17/2310)*60)*10</f>
        <v>57.142857142857139</v>
      </c>
      <c r="K33" s="981">
        <v>54</v>
      </c>
      <c r="L33" s="981">
        <f>((L17/2310)*60)*10</f>
        <v>51.948051948051948</v>
      </c>
      <c r="M33" s="981">
        <v>50</v>
      </c>
      <c r="N33" s="981">
        <v>35</v>
      </c>
      <c r="O33" s="981">
        <v>20</v>
      </c>
      <c r="P33" s="983"/>
      <c r="Q33" s="136"/>
      <c r="R33" s="136"/>
      <c r="S33" s="109"/>
    </row>
    <row r="34" spans="1:19" ht="49.5" customHeight="1" x14ac:dyDescent="0.25">
      <c r="A34" s="986" t="s">
        <v>2310</v>
      </c>
      <c r="B34" s="110" t="s">
        <v>2311</v>
      </c>
      <c r="C34" s="110">
        <v>50</v>
      </c>
      <c r="D34" s="978"/>
      <c r="E34" s="978"/>
      <c r="F34" s="978"/>
      <c r="G34" s="978"/>
      <c r="H34" s="978"/>
      <c r="I34" s="978"/>
      <c r="J34" s="978"/>
      <c r="K34" s="978"/>
      <c r="L34" s="978"/>
      <c r="M34" s="978"/>
      <c r="N34" s="978"/>
      <c r="O34" s="978"/>
      <c r="P34" s="983"/>
      <c r="Q34" s="136"/>
      <c r="R34" s="136"/>
      <c r="S34" s="109"/>
    </row>
    <row r="35" spans="1:19" ht="40.5" customHeight="1" x14ac:dyDescent="0.25">
      <c r="A35" s="986" t="s">
        <v>2312</v>
      </c>
      <c r="B35" s="110" t="s">
        <v>2313</v>
      </c>
      <c r="C35" s="110">
        <v>2716</v>
      </c>
      <c r="D35" s="978"/>
      <c r="E35" s="978"/>
      <c r="F35" s="978"/>
      <c r="G35" s="978"/>
      <c r="H35" s="978"/>
      <c r="I35" s="978"/>
      <c r="J35" s="978"/>
      <c r="K35" s="978"/>
      <c r="L35" s="978"/>
      <c r="M35" s="978"/>
      <c r="N35" s="978"/>
      <c r="O35" s="978"/>
      <c r="P35" s="983"/>
      <c r="Q35" s="136"/>
      <c r="R35" s="136"/>
      <c r="S35" s="109"/>
    </row>
    <row r="36" spans="1:19" s="126" customFormat="1" ht="72" customHeight="1" x14ac:dyDescent="0.25">
      <c r="A36" s="88" t="s">
        <v>2314</v>
      </c>
      <c r="B36" s="132" t="s">
        <v>2315</v>
      </c>
      <c r="C36" s="132" t="s">
        <v>2316</v>
      </c>
      <c r="D36" s="987">
        <v>55</v>
      </c>
      <c r="E36" s="987">
        <v>100</v>
      </c>
      <c r="F36" s="987">
        <v>120</v>
      </c>
      <c r="G36" s="987">
        <v>180</v>
      </c>
      <c r="H36" s="987">
        <v>100</v>
      </c>
      <c r="I36" s="987">
        <v>100</v>
      </c>
      <c r="J36" s="987">
        <v>100</v>
      </c>
      <c r="K36" s="987">
        <v>100</v>
      </c>
      <c r="L36" s="987">
        <v>100</v>
      </c>
      <c r="M36" s="987">
        <v>100</v>
      </c>
      <c r="N36" s="987">
        <v>100</v>
      </c>
      <c r="O36" s="987">
        <v>45</v>
      </c>
      <c r="P36" s="93"/>
      <c r="Q36" s="976"/>
      <c r="R36" s="976"/>
      <c r="S36" s="977" t="s">
        <v>2269</v>
      </c>
    </row>
    <row r="37" spans="1:19" ht="58.5" customHeight="1" x14ac:dyDescent="0.25">
      <c r="A37" s="986" t="s">
        <v>2317</v>
      </c>
      <c r="B37" s="110" t="s">
        <v>2318</v>
      </c>
      <c r="C37" s="110" t="s">
        <v>2319</v>
      </c>
      <c r="D37" s="981">
        <v>70</v>
      </c>
      <c r="E37" s="981">
        <v>100</v>
      </c>
      <c r="F37" s="981">
        <v>100</v>
      </c>
      <c r="G37" s="981">
        <v>550</v>
      </c>
      <c r="H37" s="981">
        <v>114</v>
      </c>
      <c r="I37" s="981">
        <v>116</v>
      </c>
      <c r="J37" s="981">
        <v>100</v>
      </c>
      <c r="K37" s="981">
        <v>108</v>
      </c>
      <c r="L37" s="981">
        <v>108</v>
      </c>
      <c r="M37" s="981">
        <v>108</v>
      </c>
      <c r="N37" s="981">
        <v>91</v>
      </c>
      <c r="O37" s="981">
        <v>35</v>
      </c>
      <c r="P37" s="982"/>
      <c r="Q37" s="136"/>
      <c r="R37" s="136"/>
      <c r="S37" s="988" t="s">
        <v>2320</v>
      </c>
    </row>
    <row r="38" spans="1:19" ht="37.9" customHeight="1" x14ac:dyDescent="0.25">
      <c r="A38" s="97" t="s">
        <v>2321</v>
      </c>
      <c r="B38" s="110" t="s">
        <v>2322</v>
      </c>
      <c r="C38" s="110" t="s">
        <v>2323</v>
      </c>
      <c r="D38" s="981"/>
      <c r="E38" s="981">
        <f t="shared" ref="E38:O38" si="0">((E40/5000)*500)*10</f>
        <v>300</v>
      </c>
      <c r="F38" s="981">
        <f t="shared" si="0"/>
        <v>400</v>
      </c>
      <c r="G38" s="981">
        <f t="shared" si="0"/>
        <v>900</v>
      </c>
      <c r="H38" s="981">
        <f t="shared" si="0"/>
        <v>433</v>
      </c>
      <c r="I38" s="981">
        <f t="shared" si="0"/>
        <v>500</v>
      </c>
      <c r="J38" s="981">
        <f t="shared" si="0"/>
        <v>528</v>
      </c>
      <c r="K38" s="981">
        <f t="shared" si="0"/>
        <v>500</v>
      </c>
      <c r="L38" s="981">
        <f t="shared" si="0"/>
        <v>510</v>
      </c>
      <c r="M38" s="981">
        <f t="shared" si="0"/>
        <v>510</v>
      </c>
      <c r="N38" s="981">
        <f t="shared" si="0"/>
        <v>216</v>
      </c>
      <c r="O38" s="981">
        <f t="shared" si="0"/>
        <v>200</v>
      </c>
      <c r="P38" s="982"/>
      <c r="Q38" s="136"/>
      <c r="R38" s="136"/>
      <c r="S38" s="988" t="s">
        <v>2320</v>
      </c>
    </row>
    <row r="39" spans="1:19" ht="39" customHeight="1" x14ac:dyDescent="0.25">
      <c r="A39" s="97" t="s">
        <v>2324</v>
      </c>
      <c r="B39" s="110" t="s">
        <v>2325</v>
      </c>
      <c r="C39" s="989" t="s">
        <v>2326</v>
      </c>
      <c r="D39" s="981"/>
      <c r="E39" s="981">
        <f t="shared" ref="E39:O39" si="1">((E40/5000)*600)*10</f>
        <v>360</v>
      </c>
      <c r="F39" s="981">
        <f t="shared" si="1"/>
        <v>480</v>
      </c>
      <c r="G39" s="981">
        <f t="shared" si="1"/>
        <v>1080</v>
      </c>
      <c r="H39" s="981">
        <f t="shared" si="1"/>
        <v>519.6</v>
      </c>
      <c r="I39" s="981">
        <f t="shared" si="1"/>
        <v>600</v>
      </c>
      <c r="J39" s="981">
        <f t="shared" si="1"/>
        <v>633.6</v>
      </c>
      <c r="K39" s="981">
        <f t="shared" si="1"/>
        <v>600</v>
      </c>
      <c r="L39" s="981">
        <f t="shared" si="1"/>
        <v>612</v>
      </c>
      <c r="M39" s="981">
        <f t="shared" si="1"/>
        <v>612</v>
      </c>
      <c r="N39" s="981">
        <f t="shared" si="1"/>
        <v>259.20000000000005</v>
      </c>
      <c r="O39" s="981">
        <f t="shared" si="1"/>
        <v>240</v>
      </c>
      <c r="P39" s="982"/>
      <c r="Q39" s="136"/>
      <c r="R39" s="136"/>
      <c r="S39" s="988" t="s">
        <v>2320</v>
      </c>
    </row>
    <row r="40" spans="1:19" ht="65.25" customHeight="1" x14ac:dyDescent="0.25">
      <c r="A40" s="97" t="s">
        <v>2327</v>
      </c>
      <c r="B40" s="110" t="s">
        <v>2328</v>
      </c>
      <c r="C40" s="989" t="s">
        <v>2329</v>
      </c>
      <c r="D40" s="981"/>
      <c r="E40" s="981">
        <v>300</v>
      </c>
      <c r="F40" s="981">
        <v>400</v>
      </c>
      <c r="G40" s="981">
        <v>900</v>
      </c>
      <c r="H40" s="981">
        <v>433</v>
      </c>
      <c r="I40" s="981">
        <v>500</v>
      </c>
      <c r="J40" s="981">
        <v>528</v>
      </c>
      <c r="K40" s="981">
        <v>500</v>
      </c>
      <c r="L40" s="981">
        <v>510</v>
      </c>
      <c r="M40" s="981">
        <v>510</v>
      </c>
      <c r="N40" s="981">
        <v>216</v>
      </c>
      <c r="O40" s="981">
        <v>200</v>
      </c>
      <c r="P40" s="982"/>
      <c r="Q40" s="136"/>
      <c r="R40" s="136"/>
      <c r="S40" s="988" t="s">
        <v>2320</v>
      </c>
    </row>
    <row r="41" spans="1:19" ht="52.5" customHeight="1" x14ac:dyDescent="0.25">
      <c r="A41" s="97" t="s">
        <v>2330</v>
      </c>
      <c r="B41" s="110" t="s">
        <v>2331</v>
      </c>
      <c r="C41" s="110" t="s">
        <v>1956</v>
      </c>
      <c r="D41" s="981"/>
      <c r="E41" s="981">
        <f t="shared" ref="E41:O41" si="2">((E40/5000)*500)*10</f>
        <v>300</v>
      </c>
      <c r="F41" s="981">
        <f t="shared" si="2"/>
        <v>400</v>
      </c>
      <c r="G41" s="981">
        <f t="shared" si="2"/>
        <v>900</v>
      </c>
      <c r="H41" s="981">
        <f t="shared" si="2"/>
        <v>433</v>
      </c>
      <c r="I41" s="981">
        <f t="shared" si="2"/>
        <v>500</v>
      </c>
      <c r="J41" s="981">
        <f t="shared" si="2"/>
        <v>528</v>
      </c>
      <c r="K41" s="981">
        <f t="shared" si="2"/>
        <v>500</v>
      </c>
      <c r="L41" s="981">
        <f t="shared" si="2"/>
        <v>510</v>
      </c>
      <c r="M41" s="981">
        <f t="shared" si="2"/>
        <v>510</v>
      </c>
      <c r="N41" s="981">
        <f t="shared" si="2"/>
        <v>216</v>
      </c>
      <c r="O41" s="981">
        <f t="shared" si="2"/>
        <v>200</v>
      </c>
      <c r="P41" s="982"/>
      <c r="Q41" s="136"/>
      <c r="R41" s="136"/>
      <c r="S41" s="988" t="s">
        <v>2320</v>
      </c>
    </row>
    <row r="42" spans="1:19" ht="48" customHeight="1" x14ac:dyDescent="0.25">
      <c r="A42" s="97" t="s">
        <v>2332</v>
      </c>
      <c r="B42" s="110" t="s">
        <v>2331</v>
      </c>
      <c r="C42" s="110" t="s">
        <v>1956</v>
      </c>
      <c r="D42" s="981"/>
      <c r="E42" s="981">
        <f t="shared" ref="E42:O42" si="3">((E40/5000)*500)*10</f>
        <v>300</v>
      </c>
      <c r="F42" s="981">
        <f t="shared" si="3"/>
        <v>400</v>
      </c>
      <c r="G42" s="981">
        <f t="shared" si="3"/>
        <v>900</v>
      </c>
      <c r="H42" s="981">
        <f t="shared" si="3"/>
        <v>433</v>
      </c>
      <c r="I42" s="981">
        <f t="shared" si="3"/>
        <v>500</v>
      </c>
      <c r="J42" s="981">
        <f t="shared" si="3"/>
        <v>528</v>
      </c>
      <c r="K42" s="981">
        <f t="shared" si="3"/>
        <v>500</v>
      </c>
      <c r="L42" s="981">
        <f t="shared" si="3"/>
        <v>510</v>
      </c>
      <c r="M42" s="981">
        <f t="shared" si="3"/>
        <v>510</v>
      </c>
      <c r="N42" s="981">
        <f t="shared" si="3"/>
        <v>216</v>
      </c>
      <c r="O42" s="981">
        <f t="shared" si="3"/>
        <v>200</v>
      </c>
      <c r="P42" s="982"/>
      <c r="Q42" s="136"/>
      <c r="R42" s="136"/>
      <c r="S42" s="988" t="s">
        <v>2320</v>
      </c>
    </row>
    <row r="43" spans="1:19" ht="48" customHeight="1" x14ac:dyDescent="0.25">
      <c r="A43" s="97" t="s">
        <v>2333</v>
      </c>
      <c r="B43" s="97" t="s">
        <v>2334</v>
      </c>
      <c r="C43" s="989" t="s">
        <v>2335</v>
      </c>
      <c r="D43" s="978"/>
      <c r="E43" s="978"/>
      <c r="F43" s="978"/>
      <c r="G43" s="978"/>
      <c r="H43" s="978"/>
      <c r="I43" s="978"/>
      <c r="J43" s="978"/>
      <c r="K43" s="978"/>
      <c r="L43" s="978"/>
      <c r="M43" s="978"/>
      <c r="N43" s="978"/>
      <c r="O43" s="978"/>
      <c r="P43" s="982"/>
      <c r="Q43" s="136"/>
      <c r="R43" s="136"/>
      <c r="S43" s="109"/>
    </row>
    <row r="44" spans="1:19" ht="48" customHeight="1" x14ac:dyDescent="0.25">
      <c r="A44" s="97" t="s">
        <v>2336</v>
      </c>
      <c r="B44" s="110" t="s">
        <v>2337</v>
      </c>
      <c r="C44" s="106" t="s">
        <v>2338</v>
      </c>
      <c r="D44" s="981"/>
      <c r="E44" s="981"/>
      <c r="F44" s="981"/>
      <c r="G44" s="981"/>
      <c r="H44" s="981"/>
      <c r="I44" s="981"/>
      <c r="J44" s="981"/>
      <c r="K44" s="981"/>
      <c r="L44" s="981"/>
      <c r="M44" s="981"/>
      <c r="N44" s="981"/>
      <c r="O44" s="981"/>
      <c r="P44" s="982"/>
      <c r="Q44" s="136"/>
      <c r="R44" s="136"/>
      <c r="S44" s="109"/>
    </row>
    <row r="45" spans="1:19" ht="48" customHeight="1" x14ac:dyDescent="0.25">
      <c r="A45" s="130" t="s">
        <v>2339</v>
      </c>
      <c r="B45" s="130" t="s">
        <v>2340</v>
      </c>
      <c r="C45" s="990" t="s">
        <v>2341</v>
      </c>
      <c r="D45" s="981"/>
      <c r="E45" s="981"/>
      <c r="F45" s="981"/>
      <c r="G45" s="981"/>
      <c r="H45" s="981"/>
      <c r="I45" s="981"/>
      <c r="J45" s="981"/>
      <c r="K45" s="981"/>
      <c r="L45" s="981"/>
      <c r="M45" s="981"/>
      <c r="N45" s="981"/>
      <c r="O45" s="981"/>
      <c r="P45" s="982"/>
      <c r="Q45" s="136"/>
      <c r="R45" s="136"/>
      <c r="S45" s="109"/>
    </row>
    <row r="46" spans="1:19" ht="61.5" customHeight="1" x14ac:dyDescent="0.25">
      <c r="A46" s="97" t="s">
        <v>2342</v>
      </c>
      <c r="B46" s="110" t="s">
        <v>2343</v>
      </c>
      <c r="C46" s="110" t="s">
        <v>2344</v>
      </c>
      <c r="D46" s="991"/>
      <c r="E46" s="978"/>
      <c r="F46" s="978"/>
      <c r="G46" s="978"/>
      <c r="H46" s="978"/>
      <c r="I46" s="978"/>
      <c r="J46" s="978"/>
      <c r="K46" s="978"/>
      <c r="L46" s="978"/>
      <c r="M46" s="978"/>
      <c r="N46" s="978"/>
      <c r="O46" s="978"/>
      <c r="P46" s="982"/>
      <c r="Q46" s="136"/>
      <c r="R46" s="136"/>
      <c r="S46" s="109"/>
    </row>
    <row r="47" spans="1:19" ht="61.5" customHeight="1" x14ac:dyDescent="0.25">
      <c r="A47" s="153" t="s">
        <v>2345</v>
      </c>
      <c r="B47" s="110" t="s">
        <v>2346</v>
      </c>
      <c r="C47" s="110" t="s">
        <v>2341</v>
      </c>
      <c r="D47" s="991"/>
      <c r="E47" s="978"/>
      <c r="F47" s="978"/>
      <c r="G47" s="978"/>
      <c r="H47" s="978"/>
      <c r="I47" s="978"/>
      <c r="J47" s="978"/>
      <c r="K47" s="978"/>
      <c r="L47" s="978"/>
      <c r="M47" s="978"/>
      <c r="N47" s="978"/>
      <c r="O47" s="978"/>
      <c r="P47" s="982"/>
      <c r="Q47" s="136"/>
      <c r="R47" s="136"/>
      <c r="S47" s="109"/>
    </row>
    <row r="48" spans="1:19" ht="61.5" customHeight="1" x14ac:dyDescent="0.25">
      <c r="A48" s="153" t="s">
        <v>2347</v>
      </c>
      <c r="B48" s="110" t="s">
        <v>2348</v>
      </c>
      <c r="C48" s="110" t="s">
        <v>2349</v>
      </c>
      <c r="D48" s="991"/>
      <c r="E48" s="978"/>
      <c r="F48" s="978"/>
      <c r="G48" s="978"/>
      <c r="H48" s="978"/>
      <c r="I48" s="978"/>
      <c r="J48" s="978"/>
      <c r="K48" s="978"/>
      <c r="L48" s="978"/>
      <c r="M48" s="978"/>
      <c r="N48" s="978"/>
      <c r="O48" s="978"/>
      <c r="P48" s="982"/>
      <c r="Q48" s="136"/>
      <c r="R48" s="136"/>
      <c r="S48" s="109"/>
    </row>
    <row r="49" spans="1:19" ht="58.5" customHeight="1" x14ac:dyDescent="0.25">
      <c r="A49" s="986" t="s">
        <v>2350</v>
      </c>
      <c r="B49" s="110" t="s">
        <v>1666</v>
      </c>
      <c r="C49" s="110" t="s">
        <v>2351</v>
      </c>
      <c r="D49" s="978"/>
      <c r="E49" s="978"/>
      <c r="F49" s="978"/>
      <c r="G49" s="981" t="s">
        <v>36</v>
      </c>
      <c r="H49" s="978"/>
      <c r="I49" s="978"/>
      <c r="J49" s="978"/>
      <c r="K49" s="978"/>
      <c r="L49" s="978"/>
      <c r="M49" s="978"/>
      <c r="N49" s="978"/>
      <c r="O49" s="978"/>
      <c r="P49" s="982"/>
      <c r="Q49" s="136"/>
      <c r="R49" s="136"/>
      <c r="S49" s="109"/>
    </row>
    <row r="50" spans="1:19" s="126" customFormat="1" ht="63.75" customHeight="1" x14ac:dyDescent="0.25">
      <c r="A50" s="986" t="s">
        <v>2352</v>
      </c>
      <c r="B50" s="110" t="s">
        <v>2353</v>
      </c>
      <c r="C50" s="110" t="s">
        <v>2354</v>
      </c>
      <c r="D50" s="992"/>
      <c r="E50" s="992"/>
      <c r="F50" s="992"/>
      <c r="G50" s="981" t="s">
        <v>36</v>
      </c>
      <c r="H50" s="992"/>
      <c r="I50" s="992"/>
      <c r="J50" s="992"/>
      <c r="K50" s="992"/>
      <c r="L50" s="992"/>
      <c r="M50" s="992"/>
      <c r="N50" s="992"/>
      <c r="O50" s="992"/>
      <c r="P50" s="982"/>
      <c r="Q50" s="136"/>
      <c r="R50" s="136"/>
      <c r="S50" s="988" t="s">
        <v>2320</v>
      </c>
    </row>
    <row r="51" spans="1:19" s="126" customFormat="1" ht="51.75" customHeight="1" x14ac:dyDescent="0.25">
      <c r="A51" s="986" t="s">
        <v>2355</v>
      </c>
      <c r="B51" s="110" t="s">
        <v>2356</v>
      </c>
      <c r="C51" s="110" t="s">
        <v>2354</v>
      </c>
      <c r="D51" s="992"/>
      <c r="E51" s="992"/>
      <c r="F51" s="992"/>
      <c r="G51" s="981" t="s">
        <v>36</v>
      </c>
      <c r="H51" s="992"/>
      <c r="I51" s="992"/>
      <c r="J51" s="992"/>
      <c r="K51" s="992"/>
      <c r="L51" s="992"/>
      <c r="M51" s="992"/>
      <c r="N51" s="992"/>
      <c r="O51" s="992"/>
      <c r="P51" s="982"/>
      <c r="Q51" s="136"/>
      <c r="R51" s="136"/>
      <c r="S51" s="109"/>
    </row>
    <row r="52" spans="1:19" ht="59.25" customHeight="1" x14ac:dyDescent="0.25">
      <c r="A52" s="97" t="s">
        <v>2357</v>
      </c>
      <c r="B52" s="110" t="s">
        <v>2358</v>
      </c>
      <c r="C52" s="110" t="s">
        <v>2359</v>
      </c>
      <c r="D52" s="992"/>
      <c r="E52" s="992"/>
      <c r="F52" s="992"/>
      <c r="G52" s="981">
        <v>2</v>
      </c>
      <c r="H52" s="992"/>
      <c r="I52" s="992"/>
      <c r="J52" s="992"/>
      <c r="K52" s="992"/>
      <c r="L52" s="992"/>
      <c r="M52" s="992"/>
      <c r="N52" s="992"/>
      <c r="O52" s="992"/>
      <c r="P52" s="982"/>
      <c r="Q52" s="136"/>
      <c r="R52" s="125"/>
      <c r="S52" s="109"/>
    </row>
    <row r="53" spans="1:19" ht="59.25" customHeight="1" x14ac:dyDescent="0.25">
      <c r="A53" s="97" t="s">
        <v>2360</v>
      </c>
      <c r="B53" s="110" t="s">
        <v>2361</v>
      </c>
      <c r="C53" s="110" t="s">
        <v>2362</v>
      </c>
      <c r="D53" s="992"/>
      <c r="E53" s="992"/>
      <c r="F53" s="992"/>
      <c r="G53" s="981">
        <v>30</v>
      </c>
      <c r="H53" s="992"/>
      <c r="I53" s="992"/>
      <c r="J53" s="992"/>
      <c r="K53" s="992"/>
      <c r="L53" s="992"/>
      <c r="M53" s="992"/>
      <c r="N53" s="992"/>
      <c r="O53" s="992"/>
      <c r="P53" s="982"/>
      <c r="Q53" s="136"/>
      <c r="R53" s="125"/>
      <c r="S53" s="109"/>
    </row>
    <row r="54" spans="1:19" ht="59.25" customHeight="1" x14ac:dyDescent="0.25">
      <c r="A54" s="97" t="s">
        <v>2363</v>
      </c>
      <c r="B54" s="696" t="s">
        <v>2364</v>
      </c>
      <c r="C54" s="110" t="s">
        <v>2365</v>
      </c>
      <c r="D54" s="992"/>
      <c r="E54" s="992"/>
      <c r="F54" s="992"/>
      <c r="G54" s="981">
        <v>1</v>
      </c>
      <c r="H54" s="992"/>
      <c r="I54" s="992"/>
      <c r="J54" s="992"/>
      <c r="K54" s="992"/>
      <c r="L54" s="992"/>
      <c r="M54" s="992"/>
      <c r="N54" s="992"/>
      <c r="O54" s="992"/>
      <c r="P54" s="982"/>
      <c r="Q54" s="136"/>
      <c r="R54" s="125"/>
      <c r="S54" s="109"/>
    </row>
    <row r="55" spans="1:19" ht="59.25" customHeight="1" x14ac:dyDescent="0.25">
      <c r="A55" s="97" t="s">
        <v>2366</v>
      </c>
      <c r="B55" s="696" t="s">
        <v>2367</v>
      </c>
      <c r="C55" s="110">
        <v>10</v>
      </c>
      <c r="D55" s="992"/>
      <c r="E55" s="992"/>
      <c r="F55" s="992"/>
      <c r="G55" s="981">
        <v>10</v>
      </c>
      <c r="H55" s="992"/>
      <c r="I55" s="992"/>
      <c r="J55" s="992"/>
      <c r="K55" s="992"/>
      <c r="L55" s="992"/>
      <c r="M55" s="992"/>
      <c r="N55" s="992"/>
      <c r="O55" s="992"/>
      <c r="P55" s="982"/>
      <c r="Q55" s="136"/>
      <c r="R55" s="125"/>
      <c r="S55" s="109"/>
    </row>
    <row r="56" spans="1:19" ht="59.25" customHeight="1" x14ac:dyDescent="0.25">
      <c r="A56" s="97" t="s">
        <v>2368</v>
      </c>
      <c r="B56" s="696" t="s">
        <v>2367</v>
      </c>
      <c r="C56" s="110">
        <v>2</v>
      </c>
      <c r="D56" s="992"/>
      <c r="E56" s="992"/>
      <c r="F56" s="992"/>
      <c r="G56" s="981">
        <v>2</v>
      </c>
      <c r="H56" s="992"/>
      <c r="I56" s="992"/>
      <c r="J56" s="992"/>
      <c r="K56" s="992"/>
      <c r="L56" s="992"/>
      <c r="M56" s="992"/>
      <c r="N56" s="992"/>
      <c r="O56" s="992"/>
      <c r="P56" s="982"/>
      <c r="Q56" s="136"/>
      <c r="R56" s="125"/>
      <c r="S56" s="109"/>
    </row>
    <row r="57" spans="1:19" s="995" customFormat="1" ht="59.25" customHeight="1" x14ac:dyDescent="0.25">
      <c r="A57" s="88" t="s">
        <v>2369</v>
      </c>
      <c r="B57" s="132" t="s">
        <v>2370</v>
      </c>
      <c r="C57" s="132" t="s">
        <v>2371</v>
      </c>
      <c r="D57" s="993"/>
      <c r="E57" s="993"/>
      <c r="F57" s="993"/>
      <c r="G57" s="987" t="s">
        <v>36</v>
      </c>
      <c r="H57" s="993"/>
      <c r="I57" s="993"/>
      <c r="J57" s="993"/>
      <c r="K57" s="993"/>
      <c r="L57" s="993"/>
      <c r="M57" s="993"/>
      <c r="N57" s="993"/>
      <c r="O57" s="993"/>
      <c r="P57" s="93"/>
      <c r="Q57" s="976"/>
      <c r="R57" s="994"/>
      <c r="S57" s="977" t="s">
        <v>2269</v>
      </c>
    </row>
    <row r="58" spans="1:19" s="995" customFormat="1" ht="40.5" customHeight="1" x14ac:dyDescent="0.25">
      <c r="A58" s="97" t="s">
        <v>2372</v>
      </c>
      <c r="B58" s="110" t="s">
        <v>2373</v>
      </c>
      <c r="C58" s="110" t="s">
        <v>2374</v>
      </c>
      <c r="D58" s="481">
        <v>2</v>
      </c>
      <c r="E58" s="481">
        <v>3</v>
      </c>
      <c r="F58" s="481">
        <v>5</v>
      </c>
      <c r="G58" s="481">
        <v>5</v>
      </c>
      <c r="H58" s="481">
        <v>5</v>
      </c>
      <c r="I58" s="481">
        <v>5</v>
      </c>
      <c r="J58" s="481">
        <v>5</v>
      </c>
      <c r="K58" s="481">
        <v>5</v>
      </c>
      <c r="L58" s="481">
        <v>5</v>
      </c>
      <c r="M58" s="481">
        <v>5</v>
      </c>
      <c r="N58" s="481">
        <v>3</v>
      </c>
      <c r="O58" s="481">
        <v>2</v>
      </c>
      <c r="P58" s="979"/>
      <c r="Q58" s="996"/>
      <c r="R58" s="997"/>
      <c r="S58" s="988"/>
    </row>
    <row r="59" spans="1:19" s="995" customFormat="1" ht="51" customHeight="1" x14ac:dyDescent="0.25">
      <c r="A59" s="97" t="s">
        <v>2375</v>
      </c>
      <c r="B59" s="110" t="s">
        <v>2376</v>
      </c>
      <c r="C59" s="110" t="s">
        <v>2377</v>
      </c>
      <c r="D59" s="481">
        <v>2</v>
      </c>
      <c r="E59" s="481">
        <v>3</v>
      </c>
      <c r="F59" s="481">
        <v>5</v>
      </c>
      <c r="G59" s="481">
        <v>5</v>
      </c>
      <c r="H59" s="481">
        <v>5</v>
      </c>
      <c r="I59" s="481">
        <v>5</v>
      </c>
      <c r="J59" s="481">
        <v>5</v>
      </c>
      <c r="K59" s="481">
        <v>5</v>
      </c>
      <c r="L59" s="481">
        <v>5</v>
      </c>
      <c r="M59" s="481">
        <v>5</v>
      </c>
      <c r="N59" s="481">
        <v>3</v>
      </c>
      <c r="O59" s="481">
        <v>2</v>
      </c>
      <c r="P59" s="979"/>
      <c r="Q59" s="996"/>
      <c r="R59" s="997"/>
      <c r="S59" s="988"/>
    </row>
    <row r="60" spans="1:19" s="995" customFormat="1" ht="43.5" customHeight="1" x14ac:dyDescent="0.25">
      <c r="A60" s="97" t="s">
        <v>2378</v>
      </c>
      <c r="B60" s="110" t="s">
        <v>2379</v>
      </c>
      <c r="C60" s="110" t="s">
        <v>2380</v>
      </c>
      <c r="D60" s="481">
        <v>2</v>
      </c>
      <c r="E60" s="481">
        <v>3</v>
      </c>
      <c r="F60" s="481">
        <v>5</v>
      </c>
      <c r="G60" s="481">
        <v>5</v>
      </c>
      <c r="H60" s="481">
        <v>5</v>
      </c>
      <c r="I60" s="481">
        <v>5</v>
      </c>
      <c r="J60" s="481">
        <v>5</v>
      </c>
      <c r="K60" s="481">
        <v>5</v>
      </c>
      <c r="L60" s="481">
        <v>5</v>
      </c>
      <c r="M60" s="481">
        <v>5</v>
      </c>
      <c r="N60" s="481">
        <v>3</v>
      </c>
      <c r="O60" s="481">
        <v>2</v>
      </c>
      <c r="P60" s="979"/>
      <c r="Q60" s="996"/>
      <c r="R60" s="997"/>
      <c r="S60" s="988"/>
    </row>
    <row r="61" spans="1:19" s="995" customFormat="1" ht="36" customHeight="1" x14ac:dyDescent="0.25">
      <c r="A61" s="97" t="s">
        <v>2381</v>
      </c>
      <c r="B61" s="110" t="s">
        <v>2382</v>
      </c>
      <c r="C61" s="110" t="s">
        <v>2383</v>
      </c>
      <c r="D61" s="998"/>
      <c r="E61" s="998"/>
      <c r="F61" s="998"/>
      <c r="G61" s="481">
        <v>1</v>
      </c>
      <c r="H61" s="998"/>
      <c r="I61" s="998"/>
      <c r="J61" s="998"/>
      <c r="K61" s="998"/>
      <c r="L61" s="998"/>
      <c r="M61" s="998"/>
      <c r="N61" s="998"/>
      <c r="O61" s="998"/>
      <c r="P61" s="979"/>
      <c r="Q61" s="996"/>
      <c r="R61" s="997"/>
      <c r="S61" s="988"/>
    </row>
    <row r="62" spans="1:19" ht="79.5" customHeight="1" x14ac:dyDescent="0.25">
      <c r="A62" s="88" t="s">
        <v>2384</v>
      </c>
      <c r="B62" s="132" t="s">
        <v>2385</v>
      </c>
      <c r="C62" s="132" t="s">
        <v>2385</v>
      </c>
      <c r="D62" s="999"/>
      <c r="E62" s="999"/>
      <c r="F62" s="999"/>
      <c r="G62" s="999"/>
      <c r="H62" s="999"/>
      <c r="I62" s="999"/>
      <c r="J62" s="999"/>
      <c r="K62" s="999"/>
      <c r="L62" s="999"/>
      <c r="M62" s="999"/>
      <c r="N62" s="999"/>
      <c r="O62" s="999"/>
      <c r="P62" s="1000"/>
      <c r="Q62" s="1000"/>
      <c r="R62" s="1000"/>
      <c r="S62" s="994" t="s">
        <v>2269</v>
      </c>
    </row>
    <row r="63" spans="1:19" s="126" customFormat="1" ht="49.5" customHeight="1" x14ac:dyDescent="0.25">
      <c r="A63" s="97" t="s">
        <v>2386</v>
      </c>
      <c r="B63" s="800" t="s">
        <v>2387</v>
      </c>
      <c r="C63" s="800" t="s">
        <v>2388</v>
      </c>
      <c r="D63" s="871"/>
      <c r="E63" s="871"/>
      <c r="F63" s="870"/>
      <c r="G63" s="870"/>
      <c r="H63" s="870"/>
      <c r="I63" s="870"/>
      <c r="J63" s="870"/>
      <c r="K63" s="870"/>
      <c r="L63" s="870"/>
      <c r="M63" s="870"/>
      <c r="N63" s="871"/>
      <c r="O63" s="871"/>
      <c r="P63" s="860"/>
      <c r="Q63" s="860"/>
      <c r="R63" s="860"/>
      <c r="S63" s="860"/>
    </row>
    <row r="64" spans="1:19" ht="57" customHeight="1" x14ac:dyDescent="0.25">
      <c r="A64" s="110" t="s">
        <v>2389</v>
      </c>
      <c r="B64" s="110" t="s">
        <v>2390</v>
      </c>
      <c r="C64" s="110" t="s">
        <v>2391</v>
      </c>
      <c r="D64" s="978"/>
      <c r="E64" s="978"/>
      <c r="F64" s="981" t="s">
        <v>36</v>
      </c>
      <c r="G64" s="978"/>
      <c r="H64" s="978"/>
      <c r="I64" s="978"/>
      <c r="J64" s="978"/>
      <c r="K64" s="978"/>
      <c r="L64" s="978"/>
      <c r="M64" s="978"/>
      <c r="N64" s="978"/>
      <c r="O64" s="978"/>
      <c r="P64" s="983"/>
      <c r="Q64" s="136"/>
      <c r="R64" s="109"/>
      <c r="S64" s="109" t="s">
        <v>2269</v>
      </c>
    </row>
    <row r="65" spans="1:19" ht="51.75" customHeight="1" x14ac:dyDescent="0.25">
      <c r="A65" s="110" t="s">
        <v>2392</v>
      </c>
      <c r="B65" s="110" t="s">
        <v>2393</v>
      </c>
      <c r="C65" s="110" t="s">
        <v>2394</v>
      </c>
      <c r="D65" s="978"/>
      <c r="E65" s="978"/>
      <c r="F65" s="981" t="s">
        <v>36</v>
      </c>
      <c r="G65" s="978"/>
      <c r="H65" s="978"/>
      <c r="I65" s="978"/>
      <c r="J65" s="978"/>
      <c r="K65" s="978"/>
      <c r="L65" s="978"/>
      <c r="M65" s="978"/>
      <c r="N65" s="978"/>
      <c r="O65" s="978"/>
      <c r="P65" s="983"/>
      <c r="Q65" s="136"/>
      <c r="R65" s="109"/>
      <c r="S65" s="109" t="s">
        <v>2269</v>
      </c>
    </row>
    <row r="66" spans="1:19" ht="52.5" customHeight="1" x14ac:dyDescent="0.25">
      <c r="A66" s="110" t="s">
        <v>2395</v>
      </c>
      <c r="B66" s="110" t="s">
        <v>2396</v>
      </c>
      <c r="C66" s="110" t="s">
        <v>2397</v>
      </c>
      <c r="D66" s="978"/>
      <c r="E66" s="978"/>
      <c r="F66" s="978"/>
      <c r="G66" s="978"/>
      <c r="H66" s="978"/>
      <c r="I66" s="978"/>
      <c r="J66" s="978"/>
      <c r="K66" s="978"/>
      <c r="L66" s="978"/>
      <c r="M66" s="978"/>
      <c r="N66" s="978"/>
      <c r="O66" s="978"/>
      <c r="P66" s="983"/>
      <c r="Q66" s="136"/>
      <c r="R66" s="109"/>
      <c r="S66" s="109" t="s">
        <v>2269</v>
      </c>
    </row>
    <row r="67" spans="1:19" ht="53.25" customHeight="1" x14ac:dyDescent="0.25">
      <c r="A67" s="110" t="s">
        <v>2398</v>
      </c>
      <c r="B67" s="110" t="s">
        <v>2399</v>
      </c>
      <c r="C67" s="110" t="s">
        <v>2400</v>
      </c>
      <c r="D67" s="978"/>
      <c r="E67" s="981">
        <v>1</v>
      </c>
      <c r="F67" s="978"/>
      <c r="G67" s="978"/>
      <c r="H67" s="978"/>
      <c r="I67" s="978"/>
      <c r="J67" s="978"/>
      <c r="K67" s="978"/>
      <c r="L67" s="978"/>
      <c r="M67" s="978"/>
      <c r="N67" s="978"/>
      <c r="O67" s="978"/>
      <c r="P67" s="983"/>
      <c r="Q67" s="1001"/>
      <c r="R67" s="136"/>
      <c r="S67" s="1002" t="s">
        <v>2401</v>
      </c>
    </row>
    <row r="68" spans="1:19" ht="36" customHeight="1" x14ac:dyDescent="0.25">
      <c r="A68" s="1003" t="s">
        <v>2402</v>
      </c>
      <c r="B68" s="154" t="s">
        <v>2403</v>
      </c>
      <c r="C68" s="154" t="s">
        <v>2404</v>
      </c>
      <c r="D68" s="1004"/>
      <c r="E68" s="1004"/>
      <c r="F68" s="1004" t="s">
        <v>36</v>
      </c>
      <c r="G68" s="1004"/>
      <c r="H68" s="1004"/>
      <c r="I68" s="1004"/>
      <c r="J68" s="1004"/>
      <c r="K68" s="1004"/>
      <c r="L68" s="1004"/>
      <c r="M68" s="1004"/>
      <c r="N68" s="1004"/>
      <c r="O68" s="1004"/>
      <c r="P68" s="1005"/>
      <c r="Q68" s="1006"/>
      <c r="R68" s="180"/>
      <c r="S68" s="180" t="s">
        <v>2269</v>
      </c>
    </row>
    <row r="69" spans="1:19" s="1008" customFormat="1" ht="79.5" customHeight="1" x14ac:dyDescent="0.25">
      <c r="A69" s="138" t="s">
        <v>2405</v>
      </c>
      <c r="B69" s="138" t="s">
        <v>2406</v>
      </c>
      <c r="C69" s="732" t="s">
        <v>2407</v>
      </c>
      <c r="D69" s="1007"/>
      <c r="E69" s="1007"/>
      <c r="F69" s="1007"/>
      <c r="G69" s="1007"/>
      <c r="H69" s="1007"/>
      <c r="I69" s="1007"/>
      <c r="J69" s="1007"/>
      <c r="K69" s="1007"/>
      <c r="L69" s="1007"/>
      <c r="M69" s="1007"/>
      <c r="N69" s="1007"/>
      <c r="O69" s="1007"/>
      <c r="P69" s="868"/>
      <c r="Q69" s="868"/>
      <c r="R69" s="868"/>
      <c r="S69" s="868"/>
    </row>
    <row r="70" spans="1:19" s="1015" customFormat="1" ht="49.5" customHeight="1" x14ac:dyDescent="0.25">
      <c r="A70" s="1009" t="s">
        <v>2408</v>
      </c>
      <c r="B70" s="1010" t="s">
        <v>257</v>
      </c>
      <c r="C70" s="1010" t="s">
        <v>2409</v>
      </c>
      <c r="D70" s="1011"/>
      <c r="E70" s="1012"/>
      <c r="F70" s="1012"/>
      <c r="G70" s="1012"/>
      <c r="H70" s="1012"/>
      <c r="I70" s="1012"/>
      <c r="J70" s="1012"/>
      <c r="K70" s="1012"/>
      <c r="L70" s="1012"/>
      <c r="M70" s="1012"/>
      <c r="N70" s="1012"/>
      <c r="O70" s="1012"/>
      <c r="P70" s="1013"/>
      <c r="Q70" s="1013"/>
      <c r="R70" s="1013"/>
      <c r="S70" s="1014" t="s">
        <v>2269</v>
      </c>
    </row>
    <row r="71" spans="1:19" ht="56.25" customHeight="1" x14ac:dyDescent="0.25">
      <c r="A71" s="97" t="s">
        <v>2410</v>
      </c>
      <c r="B71" s="110" t="s">
        <v>2411</v>
      </c>
      <c r="C71" s="110" t="s">
        <v>2412</v>
      </c>
      <c r="D71" s="872"/>
      <c r="E71" s="872"/>
      <c r="F71" s="872"/>
      <c r="G71" s="872"/>
      <c r="H71" s="872"/>
      <c r="I71" s="872"/>
      <c r="J71" s="872"/>
      <c r="K71" s="872"/>
      <c r="L71" s="872"/>
      <c r="M71" s="872"/>
      <c r="N71" s="872"/>
      <c r="O71" s="872"/>
      <c r="P71" s="983"/>
      <c r="Q71" s="124"/>
      <c r="R71" s="136"/>
      <c r="S71" s="988" t="s">
        <v>2320</v>
      </c>
    </row>
    <row r="72" spans="1:19" ht="49.5" customHeight="1" x14ac:dyDescent="0.25">
      <c r="A72" s="97" t="s">
        <v>2413</v>
      </c>
      <c r="B72" s="110" t="s">
        <v>2414</v>
      </c>
      <c r="C72" s="110" t="s">
        <v>2415</v>
      </c>
      <c r="D72" s="872"/>
      <c r="E72" s="872"/>
      <c r="F72" s="872"/>
      <c r="G72" s="872"/>
      <c r="H72" s="872"/>
      <c r="I72" s="872"/>
      <c r="J72" s="872"/>
      <c r="K72" s="872"/>
      <c r="L72" s="872"/>
      <c r="M72" s="872"/>
      <c r="N72" s="872"/>
      <c r="O72" s="872"/>
      <c r="P72" s="983"/>
      <c r="Q72" s="124"/>
      <c r="R72" s="136"/>
      <c r="S72" s="988" t="s">
        <v>2320</v>
      </c>
    </row>
    <row r="73" spans="1:19" ht="81" customHeight="1" x14ac:dyDescent="0.25">
      <c r="A73" s="97" t="s">
        <v>2416</v>
      </c>
      <c r="B73" s="110" t="s">
        <v>2414</v>
      </c>
      <c r="C73" s="110" t="s">
        <v>2417</v>
      </c>
      <c r="D73" s="872"/>
      <c r="E73" s="872"/>
      <c r="F73" s="872"/>
      <c r="G73" s="872"/>
      <c r="H73" s="872"/>
      <c r="I73" s="872"/>
      <c r="J73" s="872"/>
      <c r="K73" s="872"/>
      <c r="L73" s="872"/>
      <c r="M73" s="872"/>
      <c r="N73" s="872"/>
      <c r="O73" s="872"/>
      <c r="P73" s="983"/>
      <c r="Q73" s="124"/>
      <c r="R73" s="136"/>
      <c r="S73" s="988" t="s">
        <v>2320</v>
      </c>
    </row>
    <row r="74" spans="1:19" ht="59.25" customHeight="1" x14ac:dyDescent="0.25">
      <c r="A74" s="97" t="s">
        <v>2418</v>
      </c>
      <c r="B74" s="110" t="s">
        <v>2414</v>
      </c>
      <c r="C74" s="110" t="s">
        <v>2417</v>
      </c>
      <c r="D74" s="872"/>
      <c r="E74" s="872"/>
      <c r="F74" s="872"/>
      <c r="G74" s="872"/>
      <c r="H74" s="872"/>
      <c r="I74" s="872"/>
      <c r="J74" s="872"/>
      <c r="K74" s="872"/>
      <c r="L74" s="872"/>
      <c r="M74" s="872"/>
      <c r="N74" s="872"/>
      <c r="O74" s="872"/>
      <c r="P74" s="983"/>
      <c r="Q74" s="124"/>
      <c r="R74" s="136"/>
      <c r="S74" s="988" t="s">
        <v>2320</v>
      </c>
    </row>
    <row r="75" spans="1:19" ht="49.15" customHeight="1" x14ac:dyDescent="0.25">
      <c r="A75" s="97" t="s">
        <v>2419</v>
      </c>
      <c r="B75" s="110" t="s">
        <v>2414</v>
      </c>
      <c r="C75" s="110" t="s">
        <v>2417</v>
      </c>
      <c r="D75" s="872"/>
      <c r="E75" s="872"/>
      <c r="F75" s="872"/>
      <c r="G75" s="872"/>
      <c r="H75" s="872"/>
      <c r="I75" s="872"/>
      <c r="J75" s="872"/>
      <c r="K75" s="872"/>
      <c r="L75" s="872"/>
      <c r="M75" s="872"/>
      <c r="N75" s="872"/>
      <c r="O75" s="872"/>
      <c r="P75" s="983"/>
      <c r="Q75" s="124"/>
      <c r="R75" s="136"/>
      <c r="S75" s="988" t="s">
        <v>2320</v>
      </c>
    </row>
    <row r="76" spans="1:19" ht="56.45" customHeight="1" x14ac:dyDescent="0.25">
      <c r="A76" s="146" t="s">
        <v>2420</v>
      </c>
      <c r="B76" s="110" t="s">
        <v>2421</v>
      </c>
      <c r="C76" s="110" t="s">
        <v>2422</v>
      </c>
      <c r="D76" s="981" t="s">
        <v>36</v>
      </c>
      <c r="E76" s="978"/>
      <c r="F76" s="978"/>
      <c r="G76" s="978"/>
      <c r="H76" s="978"/>
      <c r="I76" s="978"/>
      <c r="J76" s="978"/>
      <c r="K76" s="978"/>
      <c r="L76" s="978"/>
      <c r="M76" s="978"/>
      <c r="N76" s="978"/>
      <c r="O76" s="978"/>
      <c r="P76" s="983"/>
      <c r="Q76" s="136"/>
      <c r="R76" s="136"/>
      <c r="S76" s="109"/>
    </row>
    <row r="77" spans="1:19" ht="65.25" customHeight="1" x14ac:dyDescent="0.25">
      <c r="A77" s="97" t="s">
        <v>2423</v>
      </c>
      <c r="B77" s="110" t="s">
        <v>2424</v>
      </c>
      <c r="C77" s="110" t="s">
        <v>2425</v>
      </c>
      <c r="D77" s="978"/>
      <c r="E77" s="978"/>
      <c r="F77" s="981"/>
      <c r="G77" s="981"/>
      <c r="H77" s="981"/>
      <c r="I77" s="981"/>
      <c r="J77" s="991"/>
      <c r="K77" s="991"/>
      <c r="L77" s="991"/>
      <c r="M77" s="991"/>
      <c r="N77" s="991"/>
      <c r="O77" s="991"/>
      <c r="P77" s="983"/>
      <c r="Q77" s="136"/>
      <c r="R77" s="136"/>
      <c r="S77" s="109" t="s">
        <v>2269</v>
      </c>
    </row>
    <row r="78" spans="1:19" ht="47.25" customHeight="1" x14ac:dyDescent="0.25">
      <c r="A78" s="130" t="s">
        <v>2426</v>
      </c>
      <c r="B78" s="800" t="s">
        <v>635</v>
      </c>
      <c r="C78" s="800" t="s">
        <v>2427</v>
      </c>
      <c r="D78" s="871"/>
      <c r="E78" s="1016"/>
      <c r="F78" s="1016"/>
      <c r="G78" s="1016"/>
      <c r="H78" s="1016"/>
      <c r="I78" s="1016"/>
      <c r="J78" s="1016"/>
      <c r="K78" s="1016"/>
      <c r="L78" s="1016"/>
      <c r="M78" s="1016"/>
      <c r="N78" s="1016"/>
      <c r="O78" s="1016"/>
      <c r="P78" s="860"/>
      <c r="Q78" s="860"/>
      <c r="R78" s="860"/>
      <c r="S78" s="860"/>
    </row>
    <row r="79" spans="1:19" ht="82.5" customHeight="1" x14ac:dyDescent="0.25">
      <c r="A79" s="110" t="s">
        <v>2428</v>
      </c>
      <c r="B79" s="110" t="s">
        <v>2429</v>
      </c>
      <c r="C79" s="110" t="s">
        <v>2430</v>
      </c>
      <c r="D79" s="991"/>
      <c r="E79" s="978"/>
      <c r="F79" s="981"/>
      <c r="G79" s="981"/>
      <c r="H79" s="981"/>
      <c r="I79" s="981"/>
      <c r="J79" s="981"/>
      <c r="K79" s="981"/>
      <c r="L79" s="981"/>
      <c r="M79" s="981"/>
      <c r="N79" s="978"/>
      <c r="O79" s="978"/>
      <c r="P79" s="983"/>
      <c r="Q79" s="136"/>
      <c r="R79" s="136"/>
      <c r="S79" s="109" t="s">
        <v>2269</v>
      </c>
    </row>
    <row r="80" spans="1:19" ht="57" customHeight="1" x14ac:dyDescent="0.25">
      <c r="A80" s="696" t="s">
        <v>2431</v>
      </c>
      <c r="B80" s="159" t="s">
        <v>2432</v>
      </c>
      <c r="C80" s="110" t="s">
        <v>2433</v>
      </c>
      <c r="D80" s="978"/>
      <c r="E80" s="978"/>
      <c r="F80" s="981"/>
      <c r="G80" s="981"/>
      <c r="H80" s="981"/>
      <c r="I80" s="981"/>
      <c r="J80" s="981"/>
      <c r="K80" s="981"/>
      <c r="L80" s="981"/>
      <c r="M80" s="981"/>
      <c r="N80" s="978"/>
      <c r="O80" s="978"/>
      <c r="P80" s="983"/>
      <c r="Q80" s="136"/>
      <c r="R80" s="136"/>
      <c r="S80" s="109"/>
    </row>
    <row r="81" spans="1:19" ht="78.75" customHeight="1" x14ac:dyDescent="0.25">
      <c r="A81" s="990" t="s">
        <v>2434</v>
      </c>
      <c r="B81" s="110" t="s">
        <v>2435</v>
      </c>
      <c r="C81" s="110" t="s">
        <v>2436</v>
      </c>
      <c r="D81" s="992"/>
      <c r="E81" s="992"/>
      <c r="F81" s="981" t="s">
        <v>36</v>
      </c>
      <c r="G81" s="1017"/>
      <c r="H81" s="992"/>
      <c r="I81" s="992"/>
      <c r="J81" s="992"/>
      <c r="K81" s="992"/>
      <c r="L81" s="992"/>
      <c r="M81" s="1017"/>
      <c r="N81" s="992"/>
      <c r="O81" s="992"/>
      <c r="P81" s="1005"/>
      <c r="Q81" s="1018"/>
      <c r="R81" s="180"/>
      <c r="S81" s="180" t="s">
        <v>2269</v>
      </c>
    </row>
    <row r="82" spans="1:19" ht="50.25" customHeight="1" x14ac:dyDescent="0.25">
      <c r="A82" s="1019" t="s">
        <v>2437</v>
      </c>
      <c r="B82" s="1020" t="s">
        <v>2438</v>
      </c>
      <c r="C82" s="110" t="s">
        <v>2439</v>
      </c>
      <c r="D82" s="992"/>
      <c r="E82" s="992"/>
      <c r="F82" s="981"/>
      <c r="G82" s="1017"/>
      <c r="H82" s="992"/>
      <c r="I82" s="992"/>
      <c r="J82" s="992"/>
      <c r="K82" s="992"/>
      <c r="L82" s="992"/>
      <c r="M82" s="1017"/>
      <c r="N82" s="992"/>
      <c r="O82" s="992"/>
      <c r="P82" s="1021"/>
      <c r="Q82" s="1022"/>
      <c r="R82" s="1023"/>
      <c r="S82" s="1023"/>
    </row>
    <row r="83" spans="1:19" ht="33.75" customHeight="1" x14ac:dyDescent="0.25">
      <c r="A83" s="1019" t="s">
        <v>2440</v>
      </c>
      <c r="B83" s="1020" t="s">
        <v>2441</v>
      </c>
      <c r="C83" s="110" t="s">
        <v>2442</v>
      </c>
      <c r="D83" s="992"/>
      <c r="E83" s="992"/>
      <c r="F83" s="981"/>
      <c r="G83" s="1017"/>
      <c r="H83" s="992"/>
      <c r="I83" s="992"/>
      <c r="J83" s="992"/>
      <c r="K83" s="992"/>
      <c r="L83" s="992"/>
      <c r="M83" s="1017"/>
      <c r="N83" s="992"/>
      <c r="O83" s="992"/>
      <c r="P83" s="1021"/>
      <c r="Q83" s="1022"/>
      <c r="R83" s="1023"/>
      <c r="S83" s="1023"/>
    </row>
    <row r="84" spans="1:19" ht="31.5" x14ac:dyDescent="0.25">
      <c r="A84" s="1010" t="s">
        <v>2443</v>
      </c>
      <c r="B84" s="97" t="s">
        <v>2444</v>
      </c>
      <c r="C84" s="110" t="s">
        <v>2445</v>
      </c>
      <c r="D84" s="862" t="s">
        <v>36</v>
      </c>
      <c r="E84" s="871"/>
      <c r="F84" s="871"/>
      <c r="G84" s="871"/>
      <c r="H84" s="871"/>
      <c r="I84" s="871"/>
      <c r="J84" s="871"/>
      <c r="K84" s="871"/>
      <c r="L84" s="871"/>
      <c r="M84" s="871"/>
      <c r="N84" s="871"/>
      <c r="O84" s="871"/>
      <c r="P84" s="860"/>
      <c r="Q84" s="860"/>
      <c r="R84" s="860"/>
      <c r="S84" s="860"/>
    </row>
    <row r="85" spans="1:19" ht="45" customHeight="1" x14ac:dyDescent="0.25">
      <c r="A85" s="1020" t="s">
        <v>2446</v>
      </c>
      <c r="B85" s="97" t="s">
        <v>2444</v>
      </c>
      <c r="C85" s="110" t="s">
        <v>2447</v>
      </c>
      <c r="D85" s="862" t="s">
        <v>36</v>
      </c>
      <c r="E85" s="871"/>
      <c r="F85" s="871"/>
      <c r="G85" s="871"/>
      <c r="H85" s="871"/>
      <c r="I85" s="871"/>
      <c r="J85" s="871"/>
      <c r="K85" s="871"/>
      <c r="L85" s="871"/>
      <c r="M85" s="871"/>
      <c r="N85" s="871"/>
      <c r="O85" s="871"/>
      <c r="P85" s="860"/>
      <c r="Q85" s="860"/>
      <c r="R85" s="860"/>
      <c r="S85" s="860"/>
    </row>
    <row r="86" spans="1:19" ht="31.5" customHeight="1" x14ac:dyDescent="0.25">
      <c r="A86" s="1010" t="s">
        <v>2448</v>
      </c>
      <c r="B86" s="97" t="s">
        <v>2449</v>
      </c>
      <c r="C86" s="110" t="s">
        <v>645</v>
      </c>
      <c r="D86" s="894"/>
      <c r="E86" s="871"/>
      <c r="F86" s="871"/>
      <c r="G86" s="871"/>
      <c r="H86" s="871"/>
      <c r="I86" s="871"/>
      <c r="J86" s="871"/>
      <c r="K86" s="871"/>
      <c r="L86" s="871"/>
      <c r="M86" s="871"/>
      <c r="N86" s="871"/>
      <c r="O86" s="871"/>
      <c r="P86" s="860"/>
      <c r="Q86" s="860"/>
      <c r="R86" s="860"/>
      <c r="S86" s="860"/>
    </row>
    <row r="87" spans="1:19" ht="53.25" customHeight="1" x14ac:dyDescent="0.25">
      <c r="A87" s="800" t="s">
        <v>2450</v>
      </c>
      <c r="B87" s="110" t="s">
        <v>297</v>
      </c>
      <c r="C87" s="110" t="s">
        <v>2451</v>
      </c>
      <c r="D87" s="978"/>
      <c r="E87" s="981"/>
      <c r="F87" s="978"/>
      <c r="G87" s="978"/>
      <c r="H87" s="978"/>
      <c r="I87" s="978"/>
      <c r="J87" s="978"/>
      <c r="K87" s="978"/>
      <c r="L87" s="978"/>
      <c r="M87" s="978"/>
      <c r="N87" s="978"/>
      <c r="O87" s="978"/>
      <c r="P87" s="983"/>
      <c r="Q87" s="1001"/>
      <c r="R87" s="136"/>
      <c r="S87" s="109"/>
    </row>
    <row r="88" spans="1:19" ht="48.75" customHeight="1" x14ac:dyDescent="0.25">
      <c r="A88" s="110" t="s">
        <v>2452</v>
      </c>
      <c r="B88" s="110" t="s">
        <v>297</v>
      </c>
      <c r="C88" s="110" t="s">
        <v>2453</v>
      </c>
      <c r="D88" s="865"/>
      <c r="E88" s="865"/>
      <c r="F88" s="981" t="s">
        <v>676</v>
      </c>
      <c r="G88" s="865"/>
      <c r="H88" s="865"/>
      <c r="I88" s="865"/>
      <c r="J88" s="865"/>
      <c r="K88" s="865"/>
      <c r="L88" s="865"/>
      <c r="M88" s="865"/>
      <c r="N88" s="865"/>
      <c r="O88" s="865"/>
      <c r="P88" s="873"/>
      <c r="Q88" s="873"/>
      <c r="R88" s="873"/>
      <c r="S88" s="873"/>
    </row>
    <row r="89" spans="1:19" ht="48" customHeight="1" x14ac:dyDescent="0.25">
      <c r="A89" s="110" t="s">
        <v>2454</v>
      </c>
      <c r="B89" s="110" t="s">
        <v>297</v>
      </c>
      <c r="C89" s="110" t="s">
        <v>2453</v>
      </c>
      <c r="D89" s="981" t="s">
        <v>676</v>
      </c>
      <c r="E89" s="865"/>
      <c r="F89" s="865"/>
      <c r="G89" s="865"/>
      <c r="H89" s="865"/>
      <c r="I89" s="865"/>
      <c r="J89" s="865"/>
      <c r="K89" s="865"/>
      <c r="L89" s="865"/>
      <c r="M89" s="865"/>
      <c r="N89" s="865"/>
      <c r="O89" s="865"/>
      <c r="P89" s="873"/>
      <c r="Q89" s="873"/>
      <c r="R89" s="873"/>
      <c r="S89" s="873" t="s">
        <v>2455</v>
      </c>
    </row>
    <row r="90" spans="1:19" ht="69.75" customHeight="1" x14ac:dyDescent="0.25">
      <c r="A90" s="800" t="s">
        <v>2456</v>
      </c>
      <c r="B90" s="110" t="s">
        <v>2457</v>
      </c>
      <c r="C90" s="110" t="s">
        <v>2153</v>
      </c>
      <c r="D90" s="981"/>
      <c r="E90" s="865"/>
      <c r="F90" s="865"/>
      <c r="G90" s="865"/>
      <c r="H90" s="865"/>
      <c r="I90" s="865"/>
      <c r="J90" s="865"/>
      <c r="K90" s="865"/>
      <c r="L90" s="865"/>
      <c r="M90" s="865"/>
      <c r="N90" s="865"/>
      <c r="O90" s="865"/>
      <c r="P90" s="873"/>
      <c r="Q90" s="873"/>
      <c r="R90" s="873"/>
      <c r="S90" s="873"/>
    </row>
    <row r="91" spans="1:19" ht="59.25" customHeight="1" x14ac:dyDescent="0.25">
      <c r="A91" s="800" t="s">
        <v>2458</v>
      </c>
      <c r="B91" s="110" t="s">
        <v>2459</v>
      </c>
      <c r="C91" s="110" t="s">
        <v>2460</v>
      </c>
      <c r="D91" s="981"/>
      <c r="E91" s="865"/>
      <c r="F91" s="865"/>
      <c r="G91" s="865"/>
      <c r="H91" s="865"/>
      <c r="I91" s="865"/>
      <c r="J91" s="865"/>
      <c r="K91" s="865"/>
      <c r="L91" s="865"/>
      <c r="M91" s="865"/>
      <c r="N91" s="865"/>
      <c r="O91" s="865"/>
      <c r="P91" s="873"/>
      <c r="Q91" s="873"/>
      <c r="R91" s="873"/>
      <c r="S91" s="873"/>
    </row>
    <row r="92" spans="1:19" s="1026" customFormat="1" ht="84" customHeight="1" x14ac:dyDescent="0.25">
      <c r="A92" s="88" t="s">
        <v>2461</v>
      </c>
      <c r="B92" s="132" t="s">
        <v>2462</v>
      </c>
      <c r="C92" s="132" t="s">
        <v>2335</v>
      </c>
      <c r="D92" s="1024"/>
      <c r="E92" s="1024"/>
      <c r="F92" s="1024"/>
      <c r="G92" s="1024"/>
      <c r="H92" s="1024"/>
      <c r="I92" s="1024"/>
      <c r="J92" s="1024"/>
      <c r="K92" s="1024"/>
      <c r="L92" s="1024"/>
      <c r="M92" s="1024"/>
      <c r="N92" s="1024"/>
      <c r="O92" s="1024"/>
      <c r="P92" s="1025"/>
      <c r="Q92" s="1025"/>
      <c r="R92" s="1025"/>
      <c r="S92" s="1025"/>
    </row>
    <row r="93" spans="1:19" ht="78.75" customHeight="1" x14ac:dyDescent="0.25">
      <c r="A93" s="130" t="s">
        <v>2463</v>
      </c>
      <c r="B93" s="110" t="s">
        <v>2464</v>
      </c>
      <c r="C93" s="110" t="s">
        <v>2465</v>
      </c>
      <c r="D93" s="861"/>
      <c r="E93" s="981" t="s">
        <v>36</v>
      </c>
      <c r="F93" s="861"/>
      <c r="G93" s="861"/>
      <c r="H93" s="861"/>
      <c r="I93" s="861"/>
      <c r="J93" s="861"/>
      <c r="K93" s="861"/>
      <c r="L93" s="861"/>
      <c r="M93" s="861"/>
      <c r="N93" s="861"/>
      <c r="O93" s="861"/>
      <c r="P93" s="125"/>
      <c r="Q93" s="125"/>
      <c r="R93" s="125"/>
      <c r="S93" s="125" t="s">
        <v>2466</v>
      </c>
    </row>
    <row r="94" spans="1:19" ht="82.5" customHeight="1" x14ac:dyDescent="0.25">
      <c r="A94" s="110" t="s">
        <v>2467</v>
      </c>
      <c r="B94" s="110" t="s">
        <v>2468</v>
      </c>
      <c r="C94" s="110" t="s">
        <v>2469</v>
      </c>
      <c r="D94" s="981" t="s">
        <v>36</v>
      </c>
      <c r="E94" s="978"/>
      <c r="F94" s="981" t="s">
        <v>36</v>
      </c>
      <c r="G94" s="981" t="s">
        <v>36</v>
      </c>
      <c r="H94" s="978"/>
      <c r="I94" s="978"/>
      <c r="J94" s="978"/>
      <c r="K94" s="978"/>
      <c r="L94" s="978"/>
      <c r="M94" s="978"/>
      <c r="N94" s="978"/>
      <c r="O94" s="978"/>
      <c r="P94" s="983"/>
      <c r="Q94" s="136"/>
      <c r="R94" s="136"/>
      <c r="S94" s="1027"/>
    </row>
    <row r="95" spans="1:19" ht="63" customHeight="1" x14ac:dyDescent="0.25">
      <c r="A95" s="110" t="s">
        <v>2470</v>
      </c>
      <c r="B95" s="110" t="s">
        <v>2471</v>
      </c>
      <c r="C95" s="110" t="s">
        <v>1125</v>
      </c>
      <c r="D95" s="978"/>
      <c r="E95" s="978"/>
      <c r="F95" s="978"/>
      <c r="G95" s="981" t="s">
        <v>36</v>
      </c>
      <c r="H95" s="978"/>
      <c r="I95" s="978"/>
      <c r="J95" s="978"/>
      <c r="K95" s="978"/>
      <c r="L95" s="978"/>
      <c r="M95" s="978"/>
      <c r="N95" s="978"/>
      <c r="O95" s="978"/>
      <c r="P95" s="983"/>
      <c r="Q95" s="136"/>
      <c r="R95" s="136"/>
      <c r="S95" s="136"/>
    </row>
    <row r="96" spans="1:19" ht="70.5" customHeight="1" x14ac:dyDescent="0.25">
      <c r="A96" s="110" t="s">
        <v>2472</v>
      </c>
      <c r="B96" s="110" t="s">
        <v>2473</v>
      </c>
      <c r="C96" s="110" t="s">
        <v>2474</v>
      </c>
      <c r="D96" s="978"/>
      <c r="E96" s="978"/>
      <c r="F96" s="978"/>
      <c r="G96" s="978"/>
      <c r="H96" s="981" t="s">
        <v>36</v>
      </c>
      <c r="I96" s="978"/>
      <c r="J96" s="978"/>
      <c r="K96" s="978"/>
      <c r="L96" s="978"/>
      <c r="M96" s="978"/>
      <c r="N96" s="978"/>
      <c r="O96" s="978"/>
      <c r="P96" s="983"/>
      <c r="Q96" s="136"/>
      <c r="R96" s="136"/>
      <c r="S96" s="1027"/>
    </row>
    <row r="97" spans="1:19" ht="34.5" customHeight="1" x14ac:dyDescent="0.25">
      <c r="A97" s="800" t="s">
        <v>2475</v>
      </c>
      <c r="B97" s="110" t="s">
        <v>2476</v>
      </c>
      <c r="C97" s="110" t="s">
        <v>2477</v>
      </c>
      <c r="D97" s="978"/>
      <c r="E97" s="978"/>
      <c r="F97" s="978"/>
      <c r="G97" s="978"/>
      <c r="H97" s="978"/>
      <c r="I97" s="978"/>
      <c r="J97" s="978"/>
      <c r="K97" s="978"/>
      <c r="L97" s="978"/>
      <c r="M97" s="981" t="s">
        <v>36</v>
      </c>
      <c r="N97" s="978"/>
      <c r="O97" s="978"/>
      <c r="P97" s="983"/>
      <c r="Q97" s="136"/>
      <c r="R97" s="136"/>
      <c r="S97" s="125" t="s">
        <v>2466</v>
      </c>
    </row>
    <row r="98" spans="1:19" ht="39" customHeight="1" x14ac:dyDescent="0.25">
      <c r="A98" s="110" t="s">
        <v>2478</v>
      </c>
      <c r="B98" s="110" t="s">
        <v>2468</v>
      </c>
      <c r="C98" s="110" t="s">
        <v>2479</v>
      </c>
      <c r="D98" s="978"/>
      <c r="E98" s="981" t="s">
        <v>676</v>
      </c>
      <c r="F98" s="981" t="s">
        <v>676</v>
      </c>
      <c r="G98" s="978"/>
      <c r="H98" s="981" t="s">
        <v>676</v>
      </c>
      <c r="I98" s="978"/>
      <c r="J98" s="978"/>
      <c r="K98" s="981" t="s">
        <v>676</v>
      </c>
      <c r="L98" s="981" t="s">
        <v>676</v>
      </c>
      <c r="M98" s="978"/>
      <c r="N98" s="978"/>
      <c r="O98" s="978"/>
      <c r="P98" s="983"/>
      <c r="Q98" s="136"/>
      <c r="R98" s="136"/>
      <c r="S98" s="125" t="s">
        <v>2480</v>
      </c>
    </row>
    <row r="99" spans="1:19" ht="40.5" customHeight="1" x14ac:dyDescent="0.25">
      <c r="A99" s="110" t="s">
        <v>2481</v>
      </c>
      <c r="B99" s="110" t="s">
        <v>2482</v>
      </c>
      <c r="C99" s="110" t="s">
        <v>2483</v>
      </c>
      <c r="D99" s="978"/>
      <c r="E99" s="981" t="s">
        <v>676</v>
      </c>
      <c r="F99" s="978"/>
      <c r="G99" s="978"/>
      <c r="H99" s="978"/>
      <c r="I99" s="978"/>
      <c r="J99" s="978"/>
      <c r="K99" s="978"/>
      <c r="L99" s="978"/>
      <c r="M99" s="978"/>
      <c r="N99" s="978"/>
      <c r="O99" s="978"/>
      <c r="P99" s="983"/>
      <c r="Q99" s="136"/>
      <c r="R99" s="136"/>
      <c r="S99" s="109"/>
    </row>
    <row r="100" spans="1:19" s="1030" customFormat="1" ht="52.5" customHeight="1" x14ac:dyDescent="0.25">
      <c r="A100" s="88" t="s">
        <v>2484</v>
      </c>
      <c r="B100" s="132" t="s">
        <v>2485</v>
      </c>
      <c r="C100" s="257" t="s">
        <v>2486</v>
      </c>
      <c r="D100" s="1028"/>
      <c r="E100" s="1028"/>
      <c r="F100" s="1028"/>
      <c r="G100" s="1028"/>
      <c r="H100" s="1028"/>
      <c r="I100" s="1028"/>
      <c r="J100" s="1028"/>
      <c r="K100" s="1028"/>
      <c r="L100" s="1028"/>
      <c r="M100" s="1028"/>
      <c r="N100" s="1028"/>
      <c r="O100" s="1028"/>
      <c r="P100" s="137"/>
      <c r="Q100" s="1029"/>
      <c r="R100" s="1029"/>
      <c r="S100" s="1029"/>
    </row>
    <row r="101" spans="1:19" s="1030" customFormat="1" ht="31.5" customHeight="1" x14ac:dyDescent="0.25">
      <c r="A101" s="1031" t="s">
        <v>2487</v>
      </c>
      <c r="B101" s="160" t="s">
        <v>2488</v>
      </c>
      <c r="C101" s="1032" t="s">
        <v>2489</v>
      </c>
      <c r="D101" s="683"/>
      <c r="E101" s="683"/>
      <c r="F101" s="683"/>
      <c r="G101" s="683"/>
      <c r="H101" s="683"/>
      <c r="I101" s="683"/>
      <c r="J101" s="683"/>
      <c r="K101" s="683"/>
      <c r="L101" s="683"/>
      <c r="M101" s="683"/>
      <c r="N101" s="683"/>
      <c r="O101" s="683"/>
      <c r="P101" s="104"/>
      <c r="Q101" s="1033"/>
      <c r="R101" s="1033"/>
      <c r="S101" s="1033"/>
    </row>
    <row r="102" spans="1:19" s="1030" customFormat="1" ht="40.5" customHeight="1" x14ac:dyDescent="0.25">
      <c r="A102" s="1032" t="s">
        <v>2490</v>
      </c>
      <c r="B102" s="160" t="s">
        <v>2491</v>
      </c>
      <c r="C102" s="1032" t="s">
        <v>2492</v>
      </c>
      <c r="D102" s="981" t="s">
        <v>676</v>
      </c>
      <c r="E102" s="683"/>
      <c r="F102" s="981" t="s">
        <v>676</v>
      </c>
      <c r="G102" s="683"/>
      <c r="H102" s="981" t="s">
        <v>676</v>
      </c>
      <c r="I102" s="683"/>
      <c r="J102" s="981" t="s">
        <v>676</v>
      </c>
      <c r="K102" s="683"/>
      <c r="L102" s="981" t="s">
        <v>676</v>
      </c>
      <c r="M102" s="1034"/>
      <c r="N102" s="981" t="s">
        <v>676</v>
      </c>
      <c r="O102" s="1034"/>
      <c r="P102" s="104"/>
      <c r="Q102" s="1033"/>
      <c r="R102" s="1033"/>
      <c r="S102" s="1033"/>
    </row>
    <row r="103" spans="1:19" s="126" customFormat="1" ht="47.25" customHeight="1" x14ac:dyDescent="0.25">
      <c r="A103" s="350" t="s">
        <v>2493</v>
      </c>
      <c r="B103" s="1035" t="s">
        <v>2494</v>
      </c>
      <c r="C103" s="1035" t="s">
        <v>2495</v>
      </c>
      <c r="D103" s="1036"/>
      <c r="E103" s="1037"/>
      <c r="F103" s="1037"/>
      <c r="G103" s="1037"/>
      <c r="H103" s="1037"/>
      <c r="I103" s="1037"/>
      <c r="J103" s="1037"/>
      <c r="K103" s="1037"/>
      <c r="L103" s="1037"/>
      <c r="M103" s="1037"/>
      <c r="N103" s="1037"/>
      <c r="O103" s="1037"/>
      <c r="P103" s="1038"/>
      <c r="Q103" s="1038"/>
      <c r="R103" s="1039"/>
      <c r="S103" s="1039"/>
    </row>
    <row r="104" spans="1:19" s="126" customFormat="1" ht="51" customHeight="1" x14ac:dyDescent="0.25">
      <c r="A104" s="130" t="s">
        <v>2496</v>
      </c>
      <c r="B104" s="154" t="s">
        <v>2497</v>
      </c>
      <c r="C104" s="154" t="s">
        <v>2498</v>
      </c>
      <c r="D104" s="981" t="s">
        <v>36</v>
      </c>
      <c r="E104" s="1004"/>
      <c r="F104" s="978"/>
      <c r="G104" s="1004"/>
      <c r="H104" s="978"/>
      <c r="I104" s="978"/>
      <c r="J104" s="978"/>
      <c r="K104" s="1004"/>
      <c r="L104" s="978"/>
      <c r="M104" s="978"/>
      <c r="N104" s="978"/>
      <c r="O104" s="1004"/>
      <c r="P104" s="1040"/>
      <c r="Q104" s="1040"/>
      <c r="R104" s="1041"/>
      <c r="S104" s="1041"/>
    </row>
    <row r="105" spans="1:19" s="1045" customFormat="1" ht="54" customHeight="1" x14ac:dyDescent="0.25">
      <c r="A105" s="800" t="s">
        <v>2499</v>
      </c>
      <c r="B105" s="110" t="s">
        <v>2500</v>
      </c>
      <c r="C105" s="110" t="s">
        <v>2501</v>
      </c>
      <c r="D105" s="981"/>
      <c r="E105" s="981"/>
      <c r="F105" s="981"/>
      <c r="G105" s="981"/>
      <c r="H105" s="981"/>
      <c r="I105" s="981"/>
      <c r="J105" s="981"/>
      <c r="K105" s="981"/>
      <c r="L105" s="981"/>
      <c r="M105" s="981"/>
      <c r="N105" s="981"/>
      <c r="O105" s="981"/>
      <c r="P105" s="1042"/>
      <c r="Q105" s="1043"/>
      <c r="R105" s="1044"/>
      <c r="S105" s="125" t="s">
        <v>2495</v>
      </c>
    </row>
    <row r="106" spans="1:19" s="1045" customFormat="1" ht="58.5" customHeight="1" x14ac:dyDescent="0.25">
      <c r="A106" s="110" t="s">
        <v>2502</v>
      </c>
      <c r="B106" s="110" t="s">
        <v>2503</v>
      </c>
      <c r="C106" s="110" t="s">
        <v>2504</v>
      </c>
      <c r="D106" s="991"/>
      <c r="E106" s="991"/>
      <c r="F106" s="991"/>
      <c r="G106" s="991"/>
      <c r="H106" s="991"/>
      <c r="I106" s="981"/>
      <c r="J106" s="981"/>
      <c r="K106" s="981"/>
      <c r="L106" s="981"/>
      <c r="M106" s="991"/>
      <c r="N106" s="991"/>
      <c r="O106" s="991"/>
      <c r="P106" s="1042"/>
      <c r="Q106" s="1043"/>
      <c r="R106" s="1044"/>
      <c r="S106" s="125"/>
    </row>
    <row r="107" spans="1:19" s="1045" customFormat="1" ht="63" customHeight="1" x14ac:dyDescent="0.25">
      <c r="A107" s="110" t="s">
        <v>2505</v>
      </c>
      <c r="B107" s="110" t="s">
        <v>2506</v>
      </c>
      <c r="C107" s="110" t="s">
        <v>2507</v>
      </c>
      <c r="D107" s="991"/>
      <c r="E107" s="991"/>
      <c r="F107" s="991"/>
      <c r="G107" s="981"/>
      <c r="H107" s="981"/>
      <c r="I107" s="991"/>
      <c r="J107" s="991"/>
      <c r="K107" s="991"/>
      <c r="L107" s="991"/>
      <c r="M107" s="991"/>
      <c r="N107" s="991"/>
      <c r="O107" s="991"/>
      <c r="P107" s="1042"/>
      <c r="Q107" s="1043"/>
      <c r="R107" s="1044"/>
      <c r="S107" s="125"/>
    </row>
    <row r="108" spans="1:19" s="1030" customFormat="1" ht="57.75" customHeight="1" x14ac:dyDescent="0.25">
      <c r="A108" s="110" t="s">
        <v>2508</v>
      </c>
      <c r="B108" s="110" t="s">
        <v>2509</v>
      </c>
      <c r="C108" s="110" t="s">
        <v>2510</v>
      </c>
      <c r="D108" s="978"/>
      <c r="E108" s="981" t="s">
        <v>676</v>
      </c>
      <c r="F108" s="978"/>
      <c r="G108" s="978"/>
      <c r="H108" s="978"/>
      <c r="I108" s="978"/>
      <c r="J108" s="978"/>
      <c r="K108" s="978"/>
      <c r="L108" s="978"/>
      <c r="M108" s="978"/>
      <c r="N108" s="978"/>
      <c r="O108" s="978"/>
      <c r="P108" s="1042"/>
      <c r="Q108" s="1043"/>
      <c r="R108" s="1044"/>
      <c r="S108" s="125" t="s">
        <v>2495</v>
      </c>
    </row>
    <row r="109" spans="1:19" s="1030" customFormat="1" ht="77.25" customHeight="1" x14ac:dyDescent="0.25">
      <c r="A109" s="110" t="s">
        <v>2511</v>
      </c>
      <c r="B109" s="110" t="s">
        <v>2512</v>
      </c>
      <c r="C109" s="110" t="s">
        <v>856</v>
      </c>
      <c r="D109" s="978"/>
      <c r="E109" s="978"/>
      <c r="F109" s="978"/>
      <c r="G109" s="978"/>
      <c r="H109" s="978"/>
      <c r="I109" s="981" t="s">
        <v>676</v>
      </c>
      <c r="J109" s="981" t="s">
        <v>676</v>
      </c>
      <c r="K109" s="981" t="s">
        <v>676</v>
      </c>
      <c r="L109" s="978"/>
      <c r="M109" s="978"/>
      <c r="N109" s="978"/>
      <c r="O109" s="978"/>
      <c r="P109" s="1042"/>
      <c r="Q109" s="1043"/>
      <c r="R109" s="1044"/>
      <c r="S109" s="1046" t="s">
        <v>2495</v>
      </c>
    </row>
    <row r="110" spans="1:19" x14ac:dyDescent="0.25">
      <c r="C110" s="1047"/>
    </row>
    <row r="111" spans="1:19" x14ac:dyDescent="0.25">
      <c r="C111" s="1047"/>
    </row>
  </sheetData>
  <mergeCells count="14">
    <mergeCell ref="J15:L15"/>
    <mergeCell ref="M15:O15"/>
    <mergeCell ref="P15:R15"/>
    <mergeCell ref="S15:S16"/>
    <mergeCell ref="A1:S6"/>
    <mergeCell ref="A7:S7"/>
    <mergeCell ref="A8:S8"/>
    <mergeCell ref="A9:S9"/>
    <mergeCell ref="A10:S10"/>
    <mergeCell ref="A15:A16"/>
    <mergeCell ref="B15:B16"/>
    <mergeCell ref="C15:C16"/>
    <mergeCell ref="D15:F15"/>
    <mergeCell ref="G15:I15"/>
  </mergeCells>
  <pageMargins left="0.70866141732283472" right="0.70866141732283472" top="0.24" bottom="0.74803149606299213" header="0.31496062992125984" footer="0.31496062992125984"/>
  <pageSetup paperSize="5" scale="9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B46"/>
  <sheetViews>
    <sheetView showGridLines="0" zoomScaleNormal="100" zoomScaleSheetLayoutView="100" workbookViewId="0">
      <selection activeCell="N7" sqref="N7"/>
    </sheetView>
  </sheetViews>
  <sheetFormatPr baseColWidth="10" defaultColWidth="11.42578125" defaultRowHeight="15.75" x14ac:dyDescent="0.25"/>
  <cols>
    <col min="1" max="1" width="29.42578125" style="376" customWidth="1"/>
    <col min="2" max="2" width="23.85546875" style="376" customWidth="1"/>
    <col min="3" max="3" width="17.140625" style="1051" customWidth="1"/>
    <col min="4" max="4" width="3.5703125" style="376" customWidth="1"/>
    <col min="5" max="5" width="4.28515625" style="376" customWidth="1"/>
    <col min="6" max="6" width="4.7109375" style="376" customWidth="1"/>
    <col min="7" max="8" width="4.140625" style="376" customWidth="1"/>
    <col min="9" max="9" width="5.42578125" style="376" customWidth="1"/>
    <col min="10" max="10" width="4" style="376" customWidth="1"/>
    <col min="11" max="11" width="4.85546875" style="376" customWidth="1"/>
    <col min="12" max="12" width="4.28515625" style="376" customWidth="1"/>
    <col min="13" max="13" width="4" style="376" customWidth="1"/>
    <col min="14" max="14" width="4.7109375" style="376" customWidth="1"/>
    <col min="15" max="15" width="4.5703125" style="376" customWidth="1"/>
    <col min="16" max="16" width="13.28515625" style="376" customWidth="1"/>
    <col min="17" max="17" width="10.140625" style="376" customWidth="1"/>
    <col min="18" max="18" width="10.42578125" style="376" customWidth="1"/>
    <col min="19" max="19" width="11.85546875" style="376" customWidth="1"/>
    <col min="20" max="16384" width="11.42578125" style="376"/>
  </cols>
  <sheetData>
    <row r="2" spans="1:43" ht="33.75" x14ac:dyDescent="0.5">
      <c r="A2" s="1339" t="s">
        <v>0</v>
      </c>
      <c r="B2" s="1339"/>
      <c r="C2" s="1339"/>
      <c r="D2" s="1339"/>
      <c r="E2" s="1339"/>
      <c r="F2" s="1339"/>
      <c r="G2" s="1339"/>
      <c r="H2" s="1339"/>
      <c r="I2" s="1339"/>
      <c r="J2" s="1339"/>
      <c r="K2" s="1339"/>
      <c r="L2" s="1339"/>
      <c r="M2" s="1339"/>
      <c r="N2" s="1339"/>
      <c r="O2" s="1339"/>
      <c r="P2" s="1339"/>
      <c r="Q2" s="1339"/>
      <c r="R2" s="1339"/>
      <c r="S2" s="1339"/>
    </row>
    <row r="3" spans="1:43" ht="20.25" customHeight="1" x14ac:dyDescent="0.25">
      <c r="A3" s="1300" t="s">
        <v>1908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43" ht="18" customHeight="1" x14ac:dyDescent="0.25">
      <c r="A4" s="1300" t="s">
        <v>2513</v>
      </c>
      <c r="B4" s="1300"/>
      <c r="C4" s="1300"/>
      <c r="D4" s="1300"/>
      <c r="E4" s="1300"/>
      <c r="F4" s="1300"/>
      <c r="G4" s="1300"/>
      <c r="H4" s="1300"/>
      <c r="I4" s="1300"/>
      <c r="J4" s="1300"/>
      <c r="K4" s="1300"/>
      <c r="L4" s="1300"/>
      <c r="M4" s="1300"/>
      <c r="N4" s="1300"/>
      <c r="O4" s="1300"/>
      <c r="P4" s="1300"/>
      <c r="Q4" s="1300"/>
      <c r="R4" s="1300"/>
      <c r="S4" s="1300"/>
    </row>
    <row r="5" spans="1:43" ht="18.75" customHeight="1" x14ac:dyDescent="0.25">
      <c r="A5" s="1300"/>
      <c r="B5" s="1300"/>
      <c r="C5" s="1300"/>
      <c r="D5" s="1300"/>
      <c r="E5" s="1300"/>
      <c r="F5" s="1300"/>
      <c r="G5" s="1300"/>
      <c r="H5" s="1300"/>
      <c r="I5" s="1300"/>
      <c r="J5" s="1300"/>
      <c r="K5" s="1300"/>
      <c r="L5" s="1300"/>
      <c r="M5" s="1300"/>
      <c r="N5" s="1300"/>
      <c r="O5" s="1300"/>
      <c r="P5" s="1300"/>
      <c r="Q5" s="1300"/>
      <c r="R5" s="1300"/>
      <c r="S5" s="1300"/>
    </row>
    <row r="6" spans="1:43" ht="18.75" x14ac:dyDescent="0.3">
      <c r="A6" s="84" t="s">
        <v>2514</v>
      </c>
      <c r="B6" s="20"/>
      <c r="C6" s="1050"/>
      <c r="D6" s="20"/>
      <c r="E6" s="20"/>
      <c r="F6" s="20"/>
      <c r="G6" s="20"/>
      <c r="H6" s="20"/>
      <c r="I6" s="20"/>
      <c r="J6" s="20"/>
      <c r="K6" s="20"/>
    </row>
    <row r="7" spans="1:43" ht="18.75" x14ac:dyDescent="0.3">
      <c r="A7" s="86" t="s">
        <v>2515</v>
      </c>
      <c r="B7" s="20"/>
      <c r="C7" s="1050"/>
      <c r="D7" s="20"/>
      <c r="E7" s="20"/>
      <c r="F7" s="20"/>
      <c r="G7" s="20"/>
      <c r="H7" s="20"/>
      <c r="I7" s="20"/>
      <c r="J7" s="20"/>
      <c r="K7" s="20"/>
    </row>
    <row r="8" spans="1:43" ht="18.75" x14ac:dyDescent="0.3">
      <c r="A8" s="86" t="s">
        <v>2516</v>
      </c>
      <c r="B8" s="20"/>
      <c r="C8" s="1050"/>
      <c r="D8" s="20"/>
      <c r="E8" s="20"/>
      <c r="F8" s="20"/>
      <c r="G8" s="20"/>
      <c r="H8" s="20"/>
      <c r="I8" s="20"/>
      <c r="J8" s="20"/>
      <c r="K8" s="20"/>
    </row>
    <row r="9" spans="1:43" ht="16.5" thickBot="1" x14ac:dyDescent="0.3"/>
    <row r="10" spans="1:43" s="1053" customFormat="1" ht="15" customHeight="1" x14ac:dyDescent="0.25">
      <c r="A10" s="1463" t="s">
        <v>4</v>
      </c>
      <c r="B10" s="1465" t="s">
        <v>881</v>
      </c>
      <c r="C10" s="1465" t="s">
        <v>6</v>
      </c>
      <c r="D10" s="1467" t="s">
        <v>7</v>
      </c>
      <c r="E10" s="1467"/>
      <c r="F10" s="1467"/>
      <c r="G10" s="1467" t="s">
        <v>8</v>
      </c>
      <c r="H10" s="1467"/>
      <c r="I10" s="1467"/>
      <c r="J10" s="1467" t="s">
        <v>9</v>
      </c>
      <c r="K10" s="1467"/>
      <c r="L10" s="1467"/>
      <c r="M10" s="1467" t="s">
        <v>10</v>
      </c>
      <c r="N10" s="1467"/>
      <c r="O10" s="1467"/>
      <c r="P10" s="1458" t="s">
        <v>1574</v>
      </c>
      <c r="Q10" s="1458"/>
      <c r="R10" s="1458"/>
      <c r="S10" s="1459" t="s">
        <v>12</v>
      </c>
      <c r="T10" s="1052"/>
      <c r="U10" s="1052"/>
      <c r="V10" s="1052"/>
      <c r="W10" s="1052"/>
      <c r="X10" s="1052"/>
      <c r="Y10" s="1052"/>
      <c r="Z10" s="1052"/>
      <c r="AA10" s="1052"/>
      <c r="AB10" s="1052"/>
      <c r="AC10" s="1052"/>
      <c r="AD10" s="1052"/>
      <c r="AE10" s="1052"/>
      <c r="AF10" s="1052"/>
      <c r="AG10" s="1052"/>
      <c r="AH10" s="1052"/>
      <c r="AI10" s="1052"/>
      <c r="AJ10" s="1052"/>
      <c r="AK10" s="1052"/>
      <c r="AL10" s="1052"/>
      <c r="AM10" s="1052"/>
      <c r="AN10" s="1052"/>
      <c r="AO10" s="1052"/>
      <c r="AP10" s="1052"/>
      <c r="AQ10" s="1052"/>
    </row>
    <row r="11" spans="1:43" s="1053" customFormat="1" ht="29.25" customHeight="1" x14ac:dyDescent="0.25">
      <c r="A11" s="1464"/>
      <c r="B11" s="1466"/>
      <c r="C11" s="1466"/>
      <c r="D11" s="1054" t="s">
        <v>13</v>
      </c>
      <c r="E11" s="1054" t="s">
        <v>14</v>
      </c>
      <c r="F11" s="1054" t="s">
        <v>15</v>
      </c>
      <c r="G11" s="1054" t="s">
        <v>16</v>
      </c>
      <c r="H11" s="1054" t="s">
        <v>17</v>
      </c>
      <c r="I11" s="1054" t="s">
        <v>18</v>
      </c>
      <c r="J11" s="1054" t="s">
        <v>19</v>
      </c>
      <c r="K11" s="1054" t="s">
        <v>20</v>
      </c>
      <c r="L11" s="1054" t="s">
        <v>21</v>
      </c>
      <c r="M11" s="1054" t="s">
        <v>22</v>
      </c>
      <c r="N11" s="1054" t="s">
        <v>23</v>
      </c>
      <c r="O11" s="1054" t="s">
        <v>24</v>
      </c>
      <c r="P11" s="1054" t="s">
        <v>25</v>
      </c>
      <c r="Q11" s="1055" t="s">
        <v>1576</v>
      </c>
      <c r="R11" s="1054" t="s">
        <v>27</v>
      </c>
      <c r="S11" s="1460"/>
      <c r="T11" s="1052"/>
      <c r="U11" s="1052"/>
      <c r="V11" s="1052"/>
      <c r="W11" s="1052"/>
      <c r="X11" s="1052"/>
      <c r="Y11" s="1052"/>
      <c r="Z11" s="1052"/>
      <c r="AA11" s="1052"/>
      <c r="AB11" s="1052"/>
      <c r="AC11" s="1052"/>
      <c r="AD11" s="1052"/>
      <c r="AE11" s="1052"/>
      <c r="AF11" s="1052"/>
      <c r="AG11" s="1052"/>
      <c r="AH11" s="1052"/>
      <c r="AI11" s="1052"/>
      <c r="AJ11" s="1052"/>
      <c r="AK11" s="1052"/>
      <c r="AL11" s="1052"/>
      <c r="AM11" s="1052"/>
      <c r="AN11" s="1052"/>
      <c r="AO11" s="1052"/>
      <c r="AP11" s="1052"/>
      <c r="AQ11" s="1052"/>
    </row>
    <row r="12" spans="1:43" ht="53.25" customHeight="1" x14ac:dyDescent="0.25">
      <c r="A12" s="1056" t="s">
        <v>2517</v>
      </c>
      <c r="B12" s="771" t="s">
        <v>2518</v>
      </c>
      <c r="C12" s="231" t="s">
        <v>2519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8" t="s">
        <v>2520</v>
      </c>
      <c r="Q12" s="1059"/>
      <c r="R12" s="1059"/>
      <c r="S12" s="1060" t="s">
        <v>2519</v>
      </c>
    </row>
    <row r="13" spans="1:43" s="1065" customFormat="1" ht="33.75" customHeight="1" x14ac:dyDescent="0.25">
      <c r="A13" s="1061" t="s">
        <v>2521</v>
      </c>
      <c r="B13" s="227" t="s">
        <v>2522</v>
      </c>
      <c r="C13" s="119" t="s">
        <v>148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1062" t="s">
        <v>2523</v>
      </c>
      <c r="Q13" s="1063"/>
      <c r="R13" s="1063"/>
      <c r="S13" s="1064"/>
    </row>
    <row r="14" spans="1:43" s="1065" customFormat="1" ht="53.25" customHeight="1" x14ac:dyDescent="0.25">
      <c r="A14" s="1066" t="s">
        <v>2524</v>
      </c>
      <c r="B14" s="212" t="s">
        <v>2525</v>
      </c>
      <c r="C14" s="111" t="s">
        <v>2526</v>
      </c>
      <c r="D14" s="246" t="s">
        <v>2527</v>
      </c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1062" t="s">
        <v>2523</v>
      </c>
      <c r="Q14" s="1063"/>
      <c r="R14" s="1063"/>
      <c r="S14" s="1064" t="s">
        <v>2528</v>
      </c>
    </row>
    <row r="15" spans="1:43" s="1065" customFormat="1" ht="63" x14ac:dyDescent="0.25">
      <c r="A15" s="1066" t="s">
        <v>2529</v>
      </c>
      <c r="B15" s="212" t="s">
        <v>2525</v>
      </c>
      <c r="C15" s="111" t="s">
        <v>2530</v>
      </c>
      <c r="D15" s="246" t="s">
        <v>2527</v>
      </c>
      <c r="E15" s="306"/>
      <c r="F15" s="246" t="s">
        <v>2527</v>
      </c>
      <c r="G15" s="306"/>
      <c r="H15" s="306"/>
      <c r="I15" s="306"/>
      <c r="J15" s="306"/>
      <c r="K15" s="306"/>
      <c r="L15" s="306"/>
      <c r="M15" s="306"/>
      <c r="N15" s="306"/>
      <c r="O15" s="306"/>
      <c r="P15" s="1062" t="s">
        <v>2531</v>
      </c>
      <c r="Q15" s="1063"/>
      <c r="R15" s="1063"/>
      <c r="S15" s="1064" t="s">
        <v>2528</v>
      </c>
    </row>
    <row r="16" spans="1:43" ht="45" customHeight="1" x14ac:dyDescent="0.25">
      <c r="A16" s="1067" t="s">
        <v>2532</v>
      </c>
      <c r="B16" s="173" t="s">
        <v>1794</v>
      </c>
      <c r="C16" s="173" t="s">
        <v>802</v>
      </c>
      <c r="D16" s="247"/>
      <c r="E16" s="246"/>
      <c r="F16" s="246"/>
      <c r="G16" s="247"/>
      <c r="H16" s="247"/>
      <c r="I16" s="247"/>
      <c r="J16" s="247"/>
      <c r="K16" s="247"/>
      <c r="L16" s="247"/>
      <c r="M16" s="247"/>
      <c r="N16" s="247"/>
      <c r="O16" s="247"/>
      <c r="P16" s="1062" t="s">
        <v>2533</v>
      </c>
      <c r="Q16" s="1068"/>
      <c r="R16" s="1068"/>
      <c r="S16" s="1069" t="s">
        <v>2534</v>
      </c>
    </row>
    <row r="17" spans="1:19" ht="61.5" customHeight="1" x14ac:dyDescent="0.25">
      <c r="A17" s="1070" t="s">
        <v>2535</v>
      </c>
      <c r="B17" s="173" t="s">
        <v>2536</v>
      </c>
      <c r="C17" s="173" t="s">
        <v>2537</v>
      </c>
      <c r="D17" s="99"/>
      <c r="E17" s="101" t="s">
        <v>36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062" t="s">
        <v>2533</v>
      </c>
      <c r="Q17" s="171"/>
      <c r="R17" s="171"/>
      <c r="S17" s="1069" t="s">
        <v>2534</v>
      </c>
    </row>
    <row r="18" spans="1:19" ht="41.25" customHeight="1" x14ac:dyDescent="0.25">
      <c r="A18" s="1070" t="s">
        <v>2538</v>
      </c>
      <c r="B18" s="173" t="s">
        <v>2536</v>
      </c>
      <c r="C18" s="173" t="s">
        <v>2539</v>
      </c>
      <c r="D18" s="99"/>
      <c r="E18" s="101" t="s">
        <v>36</v>
      </c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62" t="s">
        <v>2540</v>
      </c>
      <c r="Q18" s="171"/>
      <c r="R18" s="171"/>
      <c r="S18" s="1069" t="s">
        <v>2541</v>
      </c>
    </row>
    <row r="19" spans="1:19" s="1065" customFormat="1" ht="63" x14ac:dyDescent="0.25">
      <c r="A19" s="1067" t="s">
        <v>2542</v>
      </c>
      <c r="B19" s="212" t="s">
        <v>2543</v>
      </c>
      <c r="C19" s="212" t="s">
        <v>2544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62"/>
      <c r="Q19" s="1071"/>
      <c r="R19" s="1071"/>
      <c r="S19" s="1069"/>
    </row>
    <row r="20" spans="1:19" ht="63" x14ac:dyDescent="0.25">
      <c r="A20" s="1070" t="s">
        <v>2545</v>
      </c>
      <c r="B20" s="173" t="s">
        <v>2546</v>
      </c>
      <c r="C20" s="173" t="s">
        <v>2547</v>
      </c>
      <c r="D20" s="99"/>
      <c r="E20" s="99"/>
      <c r="F20" s="99"/>
      <c r="G20" s="99"/>
      <c r="H20" s="101" t="s">
        <v>676</v>
      </c>
      <c r="I20" s="99"/>
      <c r="J20" s="99"/>
      <c r="K20" s="99"/>
      <c r="L20" s="99"/>
      <c r="M20" s="99"/>
      <c r="N20" s="99"/>
      <c r="O20" s="99"/>
      <c r="P20" s="1062" t="s">
        <v>2548</v>
      </c>
      <c r="Q20" s="171"/>
      <c r="R20" s="171"/>
      <c r="S20" s="1069" t="s">
        <v>2549</v>
      </c>
    </row>
    <row r="21" spans="1:19" ht="54" customHeight="1" x14ac:dyDescent="0.25">
      <c r="A21" s="1070" t="s">
        <v>2550</v>
      </c>
      <c r="B21" s="173" t="s">
        <v>2551</v>
      </c>
      <c r="C21" s="173" t="s">
        <v>2552</v>
      </c>
      <c r="D21" s="99"/>
      <c r="E21" s="99"/>
      <c r="F21" s="99"/>
      <c r="G21" s="99"/>
      <c r="H21" s="101" t="s">
        <v>2553</v>
      </c>
      <c r="I21" s="99"/>
      <c r="J21" s="99"/>
      <c r="K21" s="99"/>
      <c r="L21" s="99"/>
      <c r="M21" s="99"/>
      <c r="N21" s="99"/>
      <c r="O21" s="99"/>
      <c r="P21" s="1062" t="s">
        <v>2554</v>
      </c>
      <c r="Q21" s="171"/>
      <c r="R21" s="171"/>
      <c r="S21" s="1069" t="s">
        <v>2549</v>
      </c>
    </row>
    <row r="22" spans="1:19" ht="91.5" customHeight="1" x14ac:dyDescent="0.25">
      <c r="A22" s="1056" t="s">
        <v>2555</v>
      </c>
      <c r="B22" s="771" t="s">
        <v>2556</v>
      </c>
      <c r="C22" s="231" t="s">
        <v>2557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1072" t="s">
        <v>2558</v>
      </c>
      <c r="Q22" s="1073"/>
      <c r="R22" s="1073"/>
      <c r="S22" s="1060" t="s">
        <v>2559</v>
      </c>
    </row>
    <row r="23" spans="1:19" ht="45" customHeight="1" x14ac:dyDescent="0.25">
      <c r="A23" s="1070" t="s">
        <v>2560</v>
      </c>
      <c r="B23" s="173" t="s">
        <v>2561</v>
      </c>
      <c r="C23" s="173" t="s">
        <v>2562</v>
      </c>
      <c r="D23" s="101" t="s">
        <v>2527</v>
      </c>
      <c r="E23" s="101" t="s">
        <v>36</v>
      </c>
      <c r="F23" s="101" t="s">
        <v>2527</v>
      </c>
      <c r="G23" s="101"/>
      <c r="H23" s="101" t="s">
        <v>36</v>
      </c>
      <c r="I23" s="101" t="s">
        <v>2527</v>
      </c>
      <c r="J23" s="101" t="s">
        <v>36</v>
      </c>
      <c r="K23" s="101"/>
      <c r="L23" s="101" t="s">
        <v>36</v>
      </c>
      <c r="M23" s="101" t="s">
        <v>36</v>
      </c>
      <c r="N23" s="101" t="s">
        <v>36</v>
      </c>
      <c r="O23" s="99"/>
      <c r="P23" s="1062" t="s">
        <v>2563</v>
      </c>
      <c r="Q23" s="171"/>
      <c r="R23" s="171"/>
      <c r="S23" s="1074" t="s">
        <v>2564</v>
      </c>
    </row>
    <row r="24" spans="1:19" ht="52.5" customHeight="1" x14ac:dyDescent="0.25">
      <c r="A24" s="1070" t="s">
        <v>2565</v>
      </c>
      <c r="B24" s="173" t="s">
        <v>2566</v>
      </c>
      <c r="C24" s="173" t="s">
        <v>2567</v>
      </c>
      <c r="D24" s="99"/>
      <c r="E24" s="99"/>
      <c r="F24" s="101" t="s">
        <v>2527</v>
      </c>
      <c r="G24" s="99"/>
      <c r="H24" s="99"/>
      <c r="I24" s="99"/>
      <c r="J24" s="101" t="s">
        <v>36</v>
      </c>
      <c r="K24" s="99"/>
      <c r="L24" s="99"/>
      <c r="M24" s="99"/>
      <c r="N24" s="101" t="s">
        <v>36</v>
      </c>
      <c r="O24" s="99"/>
      <c r="P24" s="1062" t="s">
        <v>2568</v>
      </c>
      <c r="Q24" s="171"/>
      <c r="R24" s="171"/>
      <c r="S24" s="1074" t="s">
        <v>2559</v>
      </c>
    </row>
    <row r="25" spans="1:19" s="1052" customFormat="1" ht="64.5" customHeight="1" x14ac:dyDescent="0.25">
      <c r="A25" s="1075" t="s">
        <v>2569</v>
      </c>
      <c r="B25" s="427" t="s">
        <v>2570</v>
      </c>
      <c r="C25" s="427" t="s">
        <v>2571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062"/>
      <c r="Q25" s="1076"/>
      <c r="R25" s="1076"/>
      <c r="S25" s="1077"/>
    </row>
    <row r="26" spans="1:19" s="1065" customFormat="1" ht="72.75" customHeight="1" x14ac:dyDescent="0.25">
      <c r="A26" s="1078" t="s">
        <v>2572</v>
      </c>
      <c r="B26" s="212" t="s">
        <v>2573</v>
      </c>
      <c r="C26" s="212" t="s">
        <v>745</v>
      </c>
      <c r="D26" s="101" t="s">
        <v>2527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62" t="s">
        <v>2574</v>
      </c>
      <c r="Q26" s="1071"/>
      <c r="R26" s="1071"/>
      <c r="S26" s="1074" t="s">
        <v>1689</v>
      </c>
    </row>
    <row r="27" spans="1:19" s="1065" customFormat="1" ht="85.5" customHeight="1" x14ac:dyDescent="0.25">
      <c r="A27" s="1078" t="s">
        <v>2575</v>
      </c>
      <c r="B27" s="212" t="s">
        <v>2576</v>
      </c>
      <c r="C27" s="212" t="s">
        <v>2577</v>
      </c>
      <c r="D27" s="101" t="s">
        <v>2527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62" t="s">
        <v>2531</v>
      </c>
      <c r="Q27" s="1071"/>
      <c r="R27" s="1071"/>
      <c r="S27" s="1074" t="s">
        <v>2578</v>
      </c>
    </row>
    <row r="28" spans="1:19" ht="49.5" customHeight="1" x14ac:dyDescent="0.25">
      <c r="A28" s="1079" t="s">
        <v>2579</v>
      </c>
      <c r="B28" s="173" t="s">
        <v>2580</v>
      </c>
      <c r="C28" s="173" t="s">
        <v>2581</v>
      </c>
      <c r="D28" s="99"/>
      <c r="E28" s="101" t="s">
        <v>36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62" t="s">
        <v>2582</v>
      </c>
      <c r="Q28" s="171"/>
      <c r="R28" s="171"/>
      <c r="S28" s="1074" t="s">
        <v>2583</v>
      </c>
    </row>
    <row r="29" spans="1:19" s="1065" customFormat="1" ht="91.5" customHeight="1" x14ac:dyDescent="0.25">
      <c r="A29" s="1078" t="s">
        <v>2584</v>
      </c>
      <c r="B29" s="212" t="s">
        <v>2585</v>
      </c>
      <c r="C29" s="212" t="s">
        <v>2586</v>
      </c>
      <c r="D29" s="99"/>
      <c r="E29" s="99"/>
      <c r="F29" s="101" t="s">
        <v>2527</v>
      </c>
      <c r="G29" s="99"/>
      <c r="H29" s="99"/>
      <c r="I29" s="99"/>
      <c r="J29" s="99"/>
      <c r="K29" s="99"/>
      <c r="L29" s="99"/>
      <c r="M29" s="99"/>
      <c r="N29" s="99"/>
      <c r="O29" s="99"/>
      <c r="P29" s="1062" t="s">
        <v>2587</v>
      </c>
      <c r="Q29" s="1071"/>
      <c r="R29" s="1071"/>
      <c r="S29" s="1074" t="s">
        <v>2583</v>
      </c>
    </row>
    <row r="30" spans="1:19" ht="60.75" customHeight="1" x14ac:dyDescent="0.25">
      <c r="A30" s="1056" t="s">
        <v>2588</v>
      </c>
      <c r="B30" s="771" t="s">
        <v>2589</v>
      </c>
      <c r="C30" s="186" t="s">
        <v>2590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1072" t="s">
        <v>2591</v>
      </c>
      <c r="Q30" s="1073"/>
      <c r="R30" s="1073"/>
      <c r="S30" s="1060" t="s">
        <v>2592</v>
      </c>
    </row>
    <row r="31" spans="1:19" ht="81" customHeight="1" x14ac:dyDescent="0.25">
      <c r="A31" s="1080" t="s">
        <v>2593</v>
      </c>
      <c r="B31" s="173" t="s">
        <v>2594</v>
      </c>
      <c r="C31" s="173" t="s">
        <v>2595</v>
      </c>
      <c r="D31" s="247"/>
      <c r="E31" s="247"/>
      <c r="F31" s="246" t="s">
        <v>36</v>
      </c>
      <c r="G31" s="247"/>
      <c r="H31" s="247"/>
      <c r="I31" s="247"/>
      <c r="J31" s="246" t="s">
        <v>36</v>
      </c>
      <c r="K31" s="247"/>
      <c r="L31" s="247"/>
      <c r="M31" s="247"/>
      <c r="N31" s="246" t="s">
        <v>36</v>
      </c>
      <c r="O31" s="247"/>
      <c r="P31" s="1062" t="s">
        <v>2596</v>
      </c>
      <c r="Q31" s="1068"/>
      <c r="R31" s="1068"/>
      <c r="S31" s="1081" t="s">
        <v>2597</v>
      </c>
    </row>
    <row r="32" spans="1:19" ht="39" customHeight="1" x14ac:dyDescent="0.25">
      <c r="A32" s="1080" t="s">
        <v>2598</v>
      </c>
      <c r="B32" s="173" t="s">
        <v>2599</v>
      </c>
      <c r="C32" s="173" t="s">
        <v>2600</v>
      </c>
      <c r="D32" s="247"/>
      <c r="E32" s="247"/>
      <c r="F32" s="246" t="s">
        <v>2527</v>
      </c>
      <c r="G32" s="247"/>
      <c r="H32" s="247"/>
      <c r="I32" s="247"/>
      <c r="J32" s="247"/>
      <c r="K32" s="247"/>
      <c r="L32" s="247"/>
      <c r="M32" s="247"/>
      <c r="N32" s="247"/>
      <c r="O32" s="247"/>
      <c r="P32" s="1062" t="s">
        <v>2531</v>
      </c>
      <c r="Q32" s="1068"/>
      <c r="R32" s="1068"/>
      <c r="S32" s="1081" t="s">
        <v>2592</v>
      </c>
    </row>
    <row r="33" spans="1:158" ht="62.25" customHeight="1" x14ac:dyDescent="0.25">
      <c r="A33" s="1080" t="s">
        <v>2601</v>
      </c>
      <c r="B33" s="173" t="s">
        <v>2602</v>
      </c>
      <c r="C33" s="173" t="s">
        <v>2603</v>
      </c>
      <c r="D33" s="247"/>
      <c r="E33" s="247"/>
      <c r="F33" s="247"/>
      <c r="G33" s="246" t="s">
        <v>2527</v>
      </c>
      <c r="H33" s="247"/>
      <c r="I33" s="247"/>
      <c r="J33" s="247"/>
      <c r="K33" s="247"/>
      <c r="L33" s="247"/>
      <c r="M33" s="247"/>
      <c r="N33" s="247"/>
      <c r="O33" s="247"/>
      <c r="P33" s="1062" t="s">
        <v>2604</v>
      </c>
      <c r="Q33" s="1068"/>
      <c r="R33" s="1068"/>
      <c r="S33" s="1081" t="s">
        <v>2592</v>
      </c>
    </row>
    <row r="34" spans="1:158" ht="70.5" customHeight="1" thickBot="1" x14ac:dyDescent="0.3">
      <c r="A34" s="1080" t="s">
        <v>2605</v>
      </c>
      <c r="B34" s="173" t="s">
        <v>2606</v>
      </c>
      <c r="C34" s="173" t="s">
        <v>2607</v>
      </c>
      <c r="D34" s="246" t="s">
        <v>2527</v>
      </c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1062" t="s">
        <v>2604</v>
      </c>
      <c r="Q34" s="1068"/>
      <c r="R34" s="1068"/>
      <c r="S34" s="1081"/>
    </row>
    <row r="35" spans="1:158" s="1088" customFormat="1" ht="79.5" customHeight="1" x14ac:dyDescent="0.25">
      <c r="A35" s="1082" t="s">
        <v>2608</v>
      </c>
      <c r="B35" s="1083" t="s">
        <v>2609</v>
      </c>
      <c r="C35" s="1083" t="s">
        <v>2610</v>
      </c>
      <c r="D35" s="1084"/>
      <c r="E35" s="1084"/>
      <c r="F35" s="1084"/>
      <c r="G35" s="1084"/>
      <c r="H35" s="1084"/>
      <c r="I35" s="1084"/>
      <c r="J35" s="1084"/>
      <c r="K35" s="1085"/>
      <c r="L35" s="1084"/>
      <c r="M35" s="1084"/>
      <c r="N35" s="1084"/>
      <c r="O35" s="1084"/>
      <c r="P35" s="1086" t="s">
        <v>2611</v>
      </c>
      <c r="Q35" s="1084"/>
      <c r="R35" s="1084"/>
      <c r="S35" s="1087"/>
      <c r="T35" s="1052"/>
      <c r="U35" s="1052"/>
      <c r="V35" s="1052"/>
      <c r="W35" s="1052"/>
      <c r="X35" s="1052"/>
      <c r="Y35" s="1052"/>
      <c r="Z35" s="1052"/>
      <c r="AA35" s="1052"/>
      <c r="AB35" s="1052"/>
      <c r="AC35" s="1052"/>
      <c r="AD35" s="1052"/>
      <c r="AE35" s="1052"/>
      <c r="AF35" s="1052"/>
      <c r="AG35" s="1052"/>
      <c r="AH35" s="1052"/>
      <c r="AI35" s="1052"/>
      <c r="AJ35" s="1052"/>
      <c r="AK35" s="1052"/>
      <c r="AL35" s="1052"/>
      <c r="AM35" s="1052"/>
      <c r="AN35" s="1052"/>
      <c r="AO35" s="1052"/>
      <c r="AP35" s="1052"/>
      <c r="AQ35" s="1052"/>
      <c r="AR35" s="1052"/>
      <c r="AS35" s="1052"/>
      <c r="AT35" s="1052"/>
      <c r="AU35" s="1052"/>
      <c r="AV35" s="1052"/>
      <c r="AW35" s="1052"/>
      <c r="AX35" s="1052"/>
      <c r="AY35" s="1052"/>
      <c r="AZ35" s="1052"/>
      <c r="BA35" s="1052"/>
      <c r="BB35" s="1052"/>
      <c r="BC35" s="1052"/>
      <c r="BD35" s="1052"/>
      <c r="BE35" s="1052"/>
      <c r="BF35" s="1052"/>
      <c r="BG35" s="1052"/>
      <c r="BH35" s="1052"/>
      <c r="BI35" s="1052"/>
      <c r="BJ35" s="1052"/>
      <c r="BK35" s="1052"/>
      <c r="BL35" s="1052"/>
      <c r="BM35" s="1052"/>
      <c r="BN35" s="1052"/>
      <c r="BO35" s="1052"/>
      <c r="BP35" s="1052"/>
      <c r="BQ35" s="1052"/>
      <c r="BR35" s="1052"/>
      <c r="BS35" s="1052"/>
      <c r="BT35" s="1052"/>
      <c r="BU35" s="1052"/>
      <c r="BV35" s="1052"/>
      <c r="BW35" s="1052"/>
      <c r="BX35" s="1052"/>
      <c r="BY35" s="1052"/>
      <c r="BZ35" s="1052"/>
      <c r="CA35" s="1052"/>
      <c r="CB35" s="1052"/>
      <c r="CC35" s="1052"/>
      <c r="CD35" s="1052"/>
      <c r="CE35" s="1052"/>
      <c r="CF35" s="1052"/>
      <c r="CG35" s="1052"/>
      <c r="CH35" s="1052"/>
      <c r="CI35" s="1052"/>
      <c r="CJ35" s="1052"/>
      <c r="CK35" s="1052"/>
      <c r="CL35" s="1052"/>
      <c r="CM35" s="1052"/>
      <c r="CN35" s="1052"/>
      <c r="CO35" s="1052"/>
      <c r="CP35" s="1052"/>
      <c r="CQ35" s="1052"/>
      <c r="CR35" s="1052"/>
      <c r="CS35" s="1052"/>
      <c r="CT35" s="1052"/>
      <c r="CU35" s="1052"/>
      <c r="CV35" s="1052"/>
      <c r="CW35" s="1052"/>
      <c r="CX35" s="1052"/>
      <c r="CY35" s="1052"/>
      <c r="CZ35" s="1052"/>
      <c r="DA35" s="1052"/>
      <c r="DB35" s="1052"/>
      <c r="DC35" s="1052"/>
      <c r="DD35" s="1052"/>
      <c r="DE35" s="1052"/>
      <c r="DF35" s="1052"/>
      <c r="DG35" s="1052"/>
      <c r="DH35" s="1052"/>
      <c r="DI35" s="1052"/>
      <c r="DJ35" s="1052"/>
      <c r="DK35" s="1052"/>
      <c r="DL35" s="1052"/>
      <c r="DM35" s="1052"/>
      <c r="DN35" s="1052"/>
      <c r="DO35" s="1052"/>
      <c r="DP35" s="1052"/>
      <c r="DQ35" s="1052"/>
      <c r="DR35" s="1052"/>
      <c r="DS35" s="1052"/>
      <c r="DT35" s="1052"/>
      <c r="DU35" s="1052"/>
      <c r="DV35" s="1052"/>
      <c r="DW35" s="1052"/>
      <c r="DX35" s="1052"/>
      <c r="DY35" s="1052"/>
      <c r="DZ35" s="1052"/>
      <c r="EA35" s="1052"/>
      <c r="EB35" s="1052"/>
      <c r="EC35" s="1052"/>
      <c r="ED35" s="1052"/>
      <c r="EE35" s="1052"/>
      <c r="EF35" s="1052"/>
      <c r="EG35" s="1052"/>
      <c r="EH35" s="1052"/>
      <c r="EI35" s="1052"/>
      <c r="EJ35" s="1052"/>
      <c r="EK35" s="1052"/>
      <c r="EL35" s="1052"/>
      <c r="EM35" s="1052"/>
      <c r="EN35" s="1052"/>
      <c r="EO35" s="1052"/>
      <c r="EP35" s="1052"/>
      <c r="EQ35" s="1052"/>
      <c r="ER35" s="1052"/>
      <c r="ES35" s="1052"/>
      <c r="ET35" s="1052"/>
      <c r="EU35" s="1052"/>
      <c r="EV35" s="1052"/>
      <c r="EW35" s="1052"/>
      <c r="EX35" s="1052"/>
      <c r="EY35" s="1052"/>
      <c r="EZ35" s="1052"/>
      <c r="FA35" s="1052"/>
      <c r="FB35" s="1052"/>
    </row>
    <row r="36" spans="1:158" s="1065" customFormat="1" ht="84.75" customHeight="1" x14ac:dyDescent="0.25">
      <c r="A36" s="1089" t="s">
        <v>2612</v>
      </c>
      <c r="B36" s="1090" t="s">
        <v>2613</v>
      </c>
      <c r="C36" s="1090" t="s">
        <v>2614</v>
      </c>
      <c r="D36" s="705"/>
      <c r="E36" s="705"/>
      <c r="F36" s="704" t="s">
        <v>2527</v>
      </c>
      <c r="G36" s="705"/>
      <c r="H36" s="705"/>
      <c r="I36" s="705"/>
      <c r="J36" s="705"/>
      <c r="K36" s="1091"/>
      <c r="L36" s="705"/>
      <c r="M36" s="705"/>
      <c r="N36" s="705"/>
      <c r="O36" s="705"/>
      <c r="P36" s="1062" t="s">
        <v>2615</v>
      </c>
      <c r="Q36" s="705"/>
      <c r="R36" s="705"/>
      <c r="S36" s="1092"/>
    </row>
    <row r="37" spans="1:158" s="1065" customFormat="1" ht="66" customHeight="1" x14ac:dyDescent="0.25">
      <c r="A37" s="1093" t="s">
        <v>2616</v>
      </c>
      <c r="B37" s="1093" t="s">
        <v>2617</v>
      </c>
      <c r="C37" s="1094" t="s">
        <v>2577</v>
      </c>
      <c r="D37" s="1095"/>
      <c r="E37" s="1095"/>
      <c r="F37" s="1096" t="s">
        <v>2527</v>
      </c>
      <c r="G37" s="1095"/>
      <c r="H37" s="1095"/>
      <c r="I37" s="1095"/>
      <c r="J37" s="1095"/>
      <c r="K37" s="1097"/>
      <c r="L37" s="1095"/>
      <c r="M37" s="1095"/>
      <c r="N37" s="1095"/>
      <c r="O37" s="1095"/>
      <c r="P37" s="1062" t="s">
        <v>2523</v>
      </c>
      <c r="Q37" s="1095"/>
      <c r="R37" s="1095"/>
      <c r="S37" s="1098" t="s">
        <v>2618</v>
      </c>
    </row>
    <row r="38" spans="1:158" s="1065" customFormat="1" ht="61.5" customHeight="1" x14ac:dyDescent="0.25">
      <c r="A38" s="212" t="s">
        <v>2619</v>
      </c>
      <c r="B38" s="212" t="s">
        <v>2580</v>
      </c>
      <c r="C38" s="212" t="s">
        <v>2620</v>
      </c>
      <c r="D38" s="1071"/>
      <c r="E38" s="1071"/>
      <c r="F38" s="1071"/>
      <c r="G38" s="246" t="s">
        <v>2527</v>
      </c>
      <c r="H38" s="1071"/>
      <c r="I38" s="1071"/>
      <c r="J38" s="1071"/>
      <c r="K38" s="1099"/>
      <c r="L38" s="1071"/>
      <c r="M38" s="1071"/>
      <c r="N38" s="1071"/>
      <c r="O38" s="1071"/>
      <c r="P38" s="1062" t="s">
        <v>2587</v>
      </c>
      <c r="Q38" s="1071"/>
      <c r="R38" s="1071"/>
      <c r="S38" s="1071" t="s">
        <v>2583</v>
      </c>
    </row>
    <row r="39" spans="1:158" s="1065" customFormat="1" ht="77.25" customHeight="1" x14ac:dyDescent="0.25">
      <c r="A39" s="1100" t="s">
        <v>2621</v>
      </c>
      <c r="B39" s="1090" t="s">
        <v>2622</v>
      </c>
      <c r="C39" s="1090" t="s">
        <v>2623</v>
      </c>
      <c r="D39" s="705"/>
      <c r="E39" s="705"/>
      <c r="F39" s="705"/>
      <c r="G39" s="705"/>
      <c r="H39" s="704" t="s">
        <v>36</v>
      </c>
      <c r="I39" s="704" t="s">
        <v>2527</v>
      </c>
      <c r="J39" s="704" t="s">
        <v>36</v>
      </c>
      <c r="K39" s="1091"/>
      <c r="L39" s="705"/>
      <c r="M39" s="705"/>
      <c r="N39" s="705"/>
      <c r="O39" s="705"/>
      <c r="P39" s="1062" t="s">
        <v>2604</v>
      </c>
      <c r="Q39" s="705"/>
      <c r="R39" s="705"/>
      <c r="S39" s="1092" t="s">
        <v>2583</v>
      </c>
    </row>
    <row r="40" spans="1:158" ht="130.5" customHeight="1" thickBot="1" x14ac:dyDescent="0.3">
      <c r="A40" s="173" t="s">
        <v>2624</v>
      </c>
      <c r="B40" s="1101" t="s">
        <v>2625</v>
      </c>
      <c r="C40" s="1101" t="s">
        <v>2626</v>
      </c>
      <c r="D40" s="1102"/>
      <c r="E40" s="1102"/>
      <c r="F40" s="1102"/>
      <c r="G40" s="1102"/>
      <c r="H40" s="1102"/>
      <c r="I40" s="1102"/>
      <c r="J40" s="1102"/>
      <c r="K40" s="1102"/>
      <c r="L40" s="1102"/>
      <c r="M40" s="1102"/>
      <c r="N40" s="1103" t="s">
        <v>676</v>
      </c>
      <c r="O40" s="1102"/>
      <c r="P40" s="1062" t="s">
        <v>2587</v>
      </c>
      <c r="Q40" s="1104"/>
      <c r="R40" s="1104"/>
      <c r="S40" s="1105"/>
    </row>
    <row r="41" spans="1:158" ht="57.75" customHeight="1" x14ac:dyDescent="0.25">
      <c r="A41" s="1090" t="s">
        <v>2627</v>
      </c>
      <c r="B41" s="212" t="s">
        <v>2628</v>
      </c>
      <c r="C41" s="212" t="s">
        <v>2620</v>
      </c>
      <c r="D41" s="1071"/>
      <c r="E41" s="1071"/>
      <c r="F41" s="1071"/>
      <c r="G41" s="246" t="s">
        <v>2527</v>
      </c>
      <c r="H41" s="1071"/>
      <c r="I41" s="1071"/>
      <c r="J41" s="1071"/>
      <c r="K41" s="1099"/>
      <c r="L41" s="1071"/>
      <c r="M41" s="1071"/>
      <c r="N41" s="1071"/>
      <c r="O41" s="1071"/>
      <c r="P41" s="1071"/>
      <c r="Q41" s="1071"/>
      <c r="R41" s="1071"/>
      <c r="S41" s="1071" t="s">
        <v>2583</v>
      </c>
    </row>
    <row r="42" spans="1:158" ht="47.25" x14ac:dyDescent="0.25">
      <c r="A42" s="88" t="s">
        <v>2629</v>
      </c>
      <c r="B42" s="88" t="s">
        <v>2630</v>
      </c>
      <c r="C42" s="89" t="s">
        <v>2631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158" ht="47.25" x14ac:dyDescent="0.25">
      <c r="A43" s="779" t="s">
        <v>2632</v>
      </c>
      <c r="B43" s="173" t="s">
        <v>2633</v>
      </c>
      <c r="C43" s="510" t="s">
        <v>2634</v>
      </c>
      <c r="D43" s="171"/>
      <c r="E43" s="169"/>
      <c r="F43" s="169"/>
      <c r="G43" s="169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</row>
    <row r="44" spans="1:158" ht="47.25" x14ac:dyDescent="0.25">
      <c r="A44" s="779" t="s">
        <v>2635</v>
      </c>
      <c r="B44" s="173" t="s">
        <v>2636</v>
      </c>
      <c r="C44" s="173" t="s">
        <v>2581</v>
      </c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</row>
    <row r="45" spans="1:158" ht="31.5" x14ac:dyDescent="0.25">
      <c r="A45" s="779" t="s">
        <v>2637</v>
      </c>
      <c r="B45" s="510" t="s">
        <v>2638</v>
      </c>
      <c r="C45" s="510" t="s">
        <v>735</v>
      </c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</row>
    <row r="46" spans="1:158" x14ac:dyDescent="0.25">
      <c r="N46" s="1461" t="s">
        <v>2639</v>
      </c>
      <c r="O46" s="1462"/>
      <c r="P46" s="1106" t="s">
        <v>2640</v>
      </c>
    </row>
  </sheetData>
  <mergeCells count="13">
    <mergeCell ref="P10:R10"/>
    <mergeCell ref="S10:S11"/>
    <mergeCell ref="N46:O46"/>
    <mergeCell ref="A2:S2"/>
    <mergeCell ref="A3:S3"/>
    <mergeCell ref="A4:S5"/>
    <mergeCell ref="A10:A11"/>
    <mergeCell ref="B10:B11"/>
    <mergeCell ref="C10:C11"/>
    <mergeCell ref="D10:F10"/>
    <mergeCell ref="G10:I10"/>
    <mergeCell ref="J10:L10"/>
    <mergeCell ref="M10:O10"/>
  </mergeCells>
  <pageMargins left="0.62992125984251968" right="0.23622047244094491" top="0.74803149606299213" bottom="0.74803149606299213" header="0.31496062992125984" footer="0.31496062992125984"/>
  <pageSetup paperSize="5" scale="9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C61" sqref="C61"/>
    </sheetView>
  </sheetViews>
  <sheetFormatPr baseColWidth="10" defaultRowHeight="15.75" x14ac:dyDescent="0.25"/>
  <cols>
    <col min="1" max="1" width="55.140625" style="376" customWidth="1"/>
    <col min="2" max="2" width="19.28515625" style="376" customWidth="1"/>
    <col min="3" max="3" width="11.85546875" style="376" customWidth="1"/>
    <col min="4" max="4" width="5" style="376" customWidth="1"/>
    <col min="5" max="5" width="3.7109375" style="376" customWidth="1"/>
    <col min="6" max="6" width="3.85546875" style="376" customWidth="1"/>
    <col min="7" max="7" width="3.42578125" style="376" customWidth="1"/>
    <col min="8" max="8" width="4.42578125" style="376" customWidth="1"/>
    <col min="9" max="9" width="3.7109375" style="376" customWidth="1"/>
    <col min="10" max="10" width="3" style="376" customWidth="1"/>
    <col min="11" max="11" width="4.140625" style="376" customWidth="1"/>
    <col min="12" max="12" width="4" style="376" customWidth="1"/>
    <col min="13" max="13" width="3.7109375" style="376" customWidth="1"/>
    <col min="14" max="14" width="3.42578125" style="376" customWidth="1"/>
    <col min="15" max="15" width="3.5703125" style="376" customWidth="1"/>
    <col min="16" max="16" width="16" style="1222" customWidth="1"/>
    <col min="17" max="17" width="7.140625" style="376" customWidth="1"/>
    <col min="18" max="18" width="11.140625" style="376" customWidth="1"/>
    <col min="19" max="19" width="15.85546875" style="376" customWidth="1"/>
    <col min="20" max="16384" width="11.42578125" style="376"/>
  </cols>
  <sheetData>
    <row r="1" spans="1:19" s="1065" customFormat="1" x14ac:dyDescent="0.25">
      <c r="P1" s="1493"/>
    </row>
    <row r="2" spans="1:19" s="1065" customFormat="1" x14ac:dyDescent="0.25">
      <c r="P2" s="1493"/>
    </row>
    <row r="3" spans="1:19" s="1065" customFormat="1" x14ac:dyDescent="0.25">
      <c r="P3" s="1493"/>
    </row>
    <row r="4" spans="1:19" s="1065" customFormat="1" ht="33" x14ac:dyDescent="0.45">
      <c r="A4" s="1494" t="s">
        <v>0</v>
      </c>
      <c r="B4" s="1494"/>
      <c r="C4" s="1494"/>
      <c r="D4" s="1494"/>
      <c r="E4" s="1494"/>
      <c r="F4" s="1494"/>
      <c r="G4" s="1494"/>
      <c r="H4" s="1494"/>
      <c r="I4" s="1494"/>
      <c r="J4" s="1494"/>
      <c r="K4" s="1494"/>
      <c r="L4" s="1494"/>
      <c r="M4" s="1494"/>
      <c r="N4" s="1494"/>
      <c r="O4" s="1494"/>
      <c r="P4" s="1494"/>
      <c r="Q4" s="1494"/>
      <c r="R4" s="1494"/>
      <c r="S4" s="1494"/>
    </row>
    <row r="5" spans="1:19" ht="20.25" x14ac:dyDescent="0.25">
      <c r="A5" s="1452" t="s">
        <v>1908</v>
      </c>
      <c r="B5" s="1452"/>
      <c r="C5" s="1452"/>
      <c r="D5" s="1452"/>
      <c r="E5" s="1452"/>
      <c r="F5" s="1452"/>
      <c r="G5" s="1452"/>
      <c r="H5" s="1452"/>
      <c r="I5" s="1452"/>
      <c r="J5" s="1452"/>
      <c r="K5" s="1452"/>
      <c r="L5" s="1452"/>
      <c r="M5" s="1452"/>
      <c r="N5" s="1452"/>
      <c r="O5" s="1452"/>
      <c r="P5" s="1452"/>
      <c r="Q5" s="1452"/>
      <c r="R5" s="1452"/>
      <c r="S5" s="1452"/>
    </row>
    <row r="6" spans="1:19" ht="20.25" x14ac:dyDescent="0.25">
      <c r="A6" s="1469" t="s">
        <v>499</v>
      </c>
      <c r="B6" s="1469"/>
      <c r="C6" s="1469"/>
      <c r="D6" s="1469"/>
      <c r="E6" s="1469"/>
      <c r="F6" s="1469"/>
      <c r="G6" s="1469"/>
      <c r="H6" s="1469"/>
      <c r="I6" s="1469"/>
      <c r="J6" s="1469"/>
      <c r="K6" s="1469"/>
      <c r="L6" s="1469"/>
      <c r="M6" s="1469"/>
      <c r="N6" s="1469"/>
      <c r="O6" s="1469"/>
      <c r="P6" s="1469"/>
      <c r="Q6" s="1469"/>
      <c r="R6" s="1469"/>
      <c r="S6" s="1469"/>
    </row>
    <row r="7" spans="1:19" ht="18.75" x14ac:dyDescent="0.25">
      <c r="A7" s="1107" t="s">
        <v>2641</v>
      </c>
      <c r="B7" s="1108"/>
      <c r="C7" s="1108"/>
      <c r="D7" s="1108"/>
      <c r="E7" s="1108"/>
      <c r="F7" s="1108"/>
      <c r="G7" s="1108"/>
      <c r="H7" s="1108"/>
      <c r="I7" s="1108"/>
      <c r="J7" s="1109"/>
      <c r="K7" s="1109"/>
      <c r="L7" s="1109"/>
      <c r="M7" s="1109"/>
      <c r="N7" s="1109"/>
      <c r="O7" s="1109"/>
      <c r="P7" s="1110"/>
      <c r="Q7" s="1108"/>
      <c r="R7" s="1108"/>
      <c r="S7" s="1108"/>
    </row>
    <row r="8" spans="1:19" ht="18.75" x14ac:dyDescent="0.25">
      <c r="A8" s="1111" t="s">
        <v>2642</v>
      </c>
      <c r="B8" s="1112"/>
      <c r="C8" s="1112"/>
      <c r="D8" s="1112"/>
      <c r="E8" s="1112"/>
      <c r="F8" s="1112"/>
      <c r="G8" s="1112"/>
      <c r="H8" s="1112"/>
      <c r="I8" s="1112"/>
      <c r="J8" s="1113"/>
      <c r="K8" s="1113"/>
      <c r="L8" s="1113"/>
      <c r="M8" s="1113"/>
      <c r="N8" s="1113"/>
      <c r="O8" s="1113"/>
      <c r="P8" s="1114"/>
      <c r="Q8" s="1112"/>
      <c r="R8" s="1112"/>
      <c r="S8" s="1112"/>
    </row>
    <row r="9" spans="1:19" ht="18.75" x14ac:dyDescent="0.25">
      <c r="A9" s="1115" t="s">
        <v>2643</v>
      </c>
      <c r="B9" s="1115"/>
      <c r="C9" s="1115"/>
      <c r="D9" s="1115"/>
      <c r="E9" s="1116"/>
      <c r="F9" s="1116"/>
      <c r="G9" s="1117"/>
      <c r="H9" s="1117"/>
      <c r="I9" s="1117"/>
      <c r="J9" s="1117"/>
      <c r="K9" s="1117"/>
      <c r="L9" s="1117"/>
      <c r="M9" s="1117"/>
      <c r="N9" s="1117"/>
      <c r="O9" s="1117"/>
      <c r="P9" s="1117"/>
      <c r="Q9" s="1117"/>
      <c r="R9" s="1117"/>
      <c r="S9" s="1117"/>
    </row>
    <row r="10" spans="1:19" x14ac:dyDescent="0.25">
      <c r="A10" s="1118"/>
      <c r="B10" s="1118"/>
      <c r="C10" s="1108"/>
      <c r="D10" s="1108"/>
      <c r="E10" s="1119"/>
      <c r="F10" s="1119"/>
      <c r="G10" s="1108"/>
      <c r="H10" s="1108"/>
      <c r="I10" s="1108"/>
      <c r="J10" s="1109"/>
      <c r="K10" s="1109"/>
      <c r="L10" s="1109"/>
      <c r="M10" s="1109"/>
      <c r="N10" s="1109"/>
      <c r="O10" s="1109"/>
      <c r="P10" s="1110"/>
      <c r="Q10" s="1108"/>
      <c r="R10" s="1118"/>
      <c r="S10" s="1118"/>
    </row>
    <row r="11" spans="1:19" x14ac:dyDescent="0.25">
      <c r="A11" s="1470" t="s">
        <v>4</v>
      </c>
      <c r="B11" s="1468" t="s">
        <v>2644</v>
      </c>
      <c r="C11" s="1468" t="s">
        <v>6</v>
      </c>
      <c r="D11" s="1472" t="s">
        <v>7</v>
      </c>
      <c r="E11" s="1472"/>
      <c r="F11" s="1472"/>
      <c r="G11" s="1472" t="s">
        <v>8</v>
      </c>
      <c r="H11" s="1472"/>
      <c r="I11" s="1472"/>
      <c r="J11" s="1473" t="s">
        <v>9</v>
      </c>
      <c r="K11" s="1473"/>
      <c r="L11" s="1473"/>
      <c r="M11" s="1473" t="s">
        <v>10</v>
      </c>
      <c r="N11" s="1473"/>
      <c r="O11" s="1473"/>
      <c r="P11" s="1468" t="s">
        <v>11</v>
      </c>
      <c r="Q11" s="1468"/>
      <c r="R11" s="1468"/>
      <c r="S11" s="1468" t="s">
        <v>12</v>
      </c>
    </row>
    <row r="12" spans="1:19" s="455" customFormat="1" ht="25.5" x14ac:dyDescent="0.2">
      <c r="A12" s="1471"/>
      <c r="B12" s="1468"/>
      <c r="C12" s="1468"/>
      <c r="D12" s="1120" t="s">
        <v>13</v>
      </c>
      <c r="E12" s="1120" t="s">
        <v>14</v>
      </c>
      <c r="F12" s="1120" t="s">
        <v>15</v>
      </c>
      <c r="G12" s="1120" t="s">
        <v>16</v>
      </c>
      <c r="H12" s="1120" t="s">
        <v>2645</v>
      </c>
      <c r="I12" s="1120" t="s">
        <v>18</v>
      </c>
      <c r="J12" s="1121" t="s">
        <v>19</v>
      </c>
      <c r="K12" s="1121" t="s">
        <v>20</v>
      </c>
      <c r="L12" s="1121" t="s">
        <v>21</v>
      </c>
      <c r="M12" s="1121" t="s">
        <v>22</v>
      </c>
      <c r="N12" s="1121" t="s">
        <v>23</v>
      </c>
      <c r="O12" s="1121" t="s">
        <v>24</v>
      </c>
      <c r="P12" s="1122" t="s">
        <v>25</v>
      </c>
      <c r="Q12" s="1123" t="s">
        <v>26</v>
      </c>
      <c r="R12" s="1123" t="s">
        <v>2646</v>
      </c>
      <c r="S12" s="1468"/>
    </row>
    <row r="13" spans="1:19" ht="38.25" x14ac:dyDescent="0.25">
      <c r="A13" s="1124" t="s">
        <v>2647</v>
      </c>
      <c r="B13" s="1125" t="s">
        <v>2648</v>
      </c>
      <c r="C13" s="1126"/>
      <c r="D13" s="1127"/>
      <c r="E13" s="1127"/>
      <c r="F13" s="1127"/>
      <c r="G13" s="1127"/>
      <c r="H13" s="1127"/>
      <c r="I13" s="1127"/>
      <c r="J13" s="1128"/>
      <c r="K13" s="1128"/>
      <c r="L13" s="1128"/>
      <c r="M13" s="1128"/>
      <c r="N13" s="1128"/>
      <c r="O13" s="1128"/>
      <c r="P13" s="1129"/>
      <c r="Q13" s="1130"/>
      <c r="R13" s="1131"/>
      <c r="S13" s="1132" t="s">
        <v>2649</v>
      </c>
    </row>
    <row r="14" spans="1:19" ht="25.5" x14ac:dyDescent="0.25">
      <c r="A14" s="860" t="s">
        <v>2650</v>
      </c>
      <c r="B14" s="895" t="s">
        <v>2651</v>
      </c>
      <c r="C14" s="933" t="s">
        <v>2652</v>
      </c>
      <c r="D14" s="225"/>
      <c r="E14" s="191">
        <v>1</v>
      </c>
      <c r="F14" s="225"/>
      <c r="G14" s="191">
        <v>1</v>
      </c>
      <c r="H14" s="225"/>
      <c r="I14" s="191">
        <v>1</v>
      </c>
      <c r="J14" s="1133"/>
      <c r="K14" s="1134">
        <v>1</v>
      </c>
      <c r="L14" s="1133"/>
      <c r="M14" s="1135">
        <v>1</v>
      </c>
      <c r="N14" s="1136"/>
      <c r="O14" s="1135">
        <v>1</v>
      </c>
      <c r="P14" s="1137">
        <f>'[13]Pres. 2018'!E20</f>
        <v>56463.839999999997</v>
      </c>
      <c r="Q14" s="1071"/>
      <c r="R14" s="1138"/>
      <c r="S14" s="985"/>
    </row>
    <row r="15" spans="1:19" ht="25.5" x14ac:dyDescent="0.25">
      <c r="A15" s="895" t="s">
        <v>2653</v>
      </c>
      <c r="B15" s="895" t="s">
        <v>2651</v>
      </c>
      <c r="C15" s="874" t="s">
        <v>2654</v>
      </c>
      <c r="D15" s="225"/>
      <c r="E15" s="225"/>
      <c r="F15" s="191">
        <v>1</v>
      </c>
      <c r="G15" s="225"/>
      <c r="H15" s="191">
        <v>1</v>
      </c>
      <c r="I15" s="225"/>
      <c r="J15" s="1134">
        <v>1</v>
      </c>
      <c r="K15" s="1133"/>
      <c r="L15" s="1134">
        <v>1</v>
      </c>
      <c r="M15" s="1136"/>
      <c r="N15" s="1135">
        <v>1</v>
      </c>
      <c r="O15" s="1139"/>
      <c r="P15" s="1140">
        <f>'[13]Pres. 2018'!E29</f>
        <v>43353.84</v>
      </c>
      <c r="Q15" s="1071"/>
      <c r="R15" s="1071"/>
      <c r="S15" s="985"/>
    </row>
    <row r="16" spans="1:19" ht="25.5" x14ac:dyDescent="0.25">
      <c r="A16" s="1141" t="s">
        <v>2655</v>
      </c>
      <c r="B16" s="875" t="s">
        <v>2656</v>
      </c>
      <c r="C16" s="1142" t="s">
        <v>2657</v>
      </c>
      <c r="D16" s="225"/>
      <c r="E16" s="225"/>
      <c r="F16" s="225"/>
      <c r="G16" s="225"/>
      <c r="H16" s="225"/>
      <c r="I16" s="225"/>
      <c r="J16" s="1133"/>
      <c r="K16" s="1133"/>
      <c r="L16" s="1133"/>
      <c r="M16" s="1136"/>
      <c r="N16" s="1135">
        <v>1</v>
      </c>
      <c r="O16" s="1136"/>
      <c r="P16" s="1143">
        <f>'[13]Pres. 2018'!E37</f>
        <v>0</v>
      </c>
      <c r="Q16" s="1071"/>
      <c r="R16" s="1071"/>
      <c r="S16" s="985"/>
    </row>
    <row r="17" spans="1:19" ht="25.5" x14ac:dyDescent="0.25">
      <c r="A17" s="124" t="s">
        <v>2658</v>
      </c>
      <c r="B17" s="875" t="s">
        <v>2659</v>
      </c>
      <c r="C17" s="1142" t="s">
        <v>2657</v>
      </c>
      <c r="D17" s="225"/>
      <c r="E17" s="225"/>
      <c r="F17" s="225"/>
      <c r="G17" s="225"/>
      <c r="H17" s="225"/>
      <c r="I17" s="191">
        <v>1</v>
      </c>
      <c r="J17" s="1133"/>
      <c r="K17" s="1133"/>
      <c r="L17" s="1133"/>
      <c r="M17" s="1136"/>
      <c r="N17" s="1136"/>
      <c r="O17" s="1136"/>
      <c r="P17" s="1143">
        <f>'[13]Pres. 2018'!E47</f>
        <v>0</v>
      </c>
      <c r="Q17" s="1071"/>
      <c r="R17" s="1071"/>
      <c r="S17" s="985"/>
    </row>
    <row r="18" spans="1:19" ht="25.5" x14ac:dyDescent="0.25">
      <c r="A18" s="124" t="s">
        <v>2660</v>
      </c>
      <c r="B18" s="875" t="s">
        <v>2661</v>
      </c>
      <c r="C18" s="1144" t="s">
        <v>975</v>
      </c>
      <c r="D18" s="225"/>
      <c r="E18" s="225"/>
      <c r="F18" s="225"/>
      <c r="G18" s="225"/>
      <c r="H18" s="225"/>
      <c r="I18" s="225"/>
      <c r="J18" s="1133" t="s">
        <v>510</v>
      </c>
      <c r="K18" s="1133"/>
      <c r="L18" s="1133"/>
      <c r="M18" s="1136"/>
      <c r="N18" s="1135">
        <v>1</v>
      </c>
      <c r="O18" s="1136"/>
      <c r="P18" s="1143">
        <f>'[13]Pres. 2018'!E55</f>
        <v>0</v>
      </c>
      <c r="Q18" s="1071"/>
      <c r="R18" s="1071"/>
      <c r="S18" s="985"/>
    </row>
    <row r="19" spans="1:19" ht="25.5" x14ac:dyDescent="0.25">
      <c r="A19" s="124" t="s">
        <v>2662</v>
      </c>
      <c r="B19" s="875" t="s">
        <v>2663</v>
      </c>
      <c r="C19" s="1144" t="s">
        <v>396</v>
      </c>
      <c r="D19" s="225"/>
      <c r="E19" s="225"/>
      <c r="F19" s="191">
        <v>1</v>
      </c>
      <c r="G19" s="225"/>
      <c r="H19" s="225"/>
      <c r="I19" s="225"/>
      <c r="J19" s="1133"/>
      <c r="K19" s="1134">
        <v>1</v>
      </c>
      <c r="L19" s="1133"/>
      <c r="M19" s="1136"/>
      <c r="N19" s="1136"/>
      <c r="O19" s="1136"/>
      <c r="P19" s="1143">
        <f>'[13]Pres. 2018'!E64</f>
        <v>0</v>
      </c>
      <c r="Q19" s="1071"/>
      <c r="R19" s="1145"/>
      <c r="S19" s="985"/>
    </row>
    <row r="20" spans="1:19" ht="25.5" x14ac:dyDescent="0.25">
      <c r="A20" s="1141" t="s">
        <v>2664</v>
      </c>
      <c r="B20" s="1146" t="s">
        <v>2665</v>
      </c>
      <c r="C20" s="1147">
        <v>1</v>
      </c>
      <c r="D20" s="225"/>
      <c r="E20" s="225"/>
      <c r="F20" s="225"/>
      <c r="G20" s="225"/>
      <c r="H20" s="225"/>
      <c r="I20" s="225"/>
      <c r="J20" s="1133"/>
      <c r="K20" s="1133"/>
      <c r="L20" s="1133"/>
      <c r="M20" s="1136"/>
      <c r="N20" s="1136"/>
      <c r="O20" s="1136"/>
      <c r="P20" s="1143">
        <f>'[13]Pres. 2018'!E74</f>
        <v>4750</v>
      </c>
      <c r="Q20" s="1071"/>
      <c r="R20" s="1148"/>
      <c r="S20" s="985"/>
    </row>
    <row r="21" spans="1:19" ht="38.25" x14ac:dyDescent="0.25">
      <c r="A21" s="1149" t="s">
        <v>2666</v>
      </c>
      <c r="B21" s="1150" t="s">
        <v>2667</v>
      </c>
      <c r="C21" s="1151" t="s">
        <v>2668</v>
      </c>
      <c r="D21" s="1152"/>
      <c r="E21" s="1153"/>
      <c r="F21" s="1154">
        <v>2</v>
      </c>
      <c r="G21" s="1153"/>
      <c r="H21" s="1152"/>
      <c r="I21" s="1154">
        <v>2</v>
      </c>
      <c r="J21" s="1155"/>
      <c r="K21" s="1156"/>
      <c r="L21" s="1157">
        <v>2</v>
      </c>
      <c r="M21" s="1153"/>
      <c r="N21" s="1153"/>
      <c r="O21" s="1153"/>
      <c r="P21" s="1158">
        <f>'[13]Pres. 2018'!E86</f>
        <v>7500</v>
      </c>
      <c r="Q21" s="1159"/>
      <c r="R21" s="1159"/>
      <c r="S21" s="1160"/>
    </row>
    <row r="22" spans="1:19" ht="25.5" x14ac:dyDescent="0.25">
      <c r="A22" s="1161" t="s">
        <v>2669</v>
      </c>
      <c r="B22" s="1150" t="s">
        <v>2670</v>
      </c>
      <c r="C22" s="1151" t="s">
        <v>787</v>
      </c>
      <c r="D22" s="1154">
        <v>1</v>
      </c>
      <c r="E22" s="1153"/>
      <c r="F22" s="1153"/>
      <c r="G22" s="1153"/>
      <c r="H22" s="1153"/>
      <c r="I22" s="1153"/>
      <c r="J22" s="1155"/>
      <c r="K22" s="1155"/>
      <c r="L22" s="1155"/>
      <c r="M22" s="1154">
        <v>1</v>
      </c>
      <c r="N22" s="1153"/>
      <c r="O22" s="1153"/>
      <c r="P22" s="1158">
        <f>'[13]Pres. 2018'!E95</f>
        <v>1200</v>
      </c>
      <c r="Q22" s="1159"/>
      <c r="R22" s="1159"/>
      <c r="S22" s="1160"/>
    </row>
    <row r="23" spans="1:19" ht="25.5" x14ac:dyDescent="0.25">
      <c r="A23" s="1141" t="s">
        <v>2671</v>
      </c>
      <c r="B23" s="124" t="s">
        <v>2672</v>
      </c>
      <c r="C23" s="1144" t="s">
        <v>2673</v>
      </c>
      <c r="D23" s="225"/>
      <c r="E23" s="191">
        <v>2</v>
      </c>
      <c r="F23" s="191">
        <v>2</v>
      </c>
      <c r="G23" s="191">
        <v>2</v>
      </c>
      <c r="H23" s="191">
        <v>2</v>
      </c>
      <c r="I23" s="191">
        <v>1</v>
      </c>
      <c r="J23" s="1134">
        <v>2</v>
      </c>
      <c r="K23" s="1134">
        <v>2</v>
      </c>
      <c r="L23" s="1134">
        <v>3</v>
      </c>
      <c r="M23" s="1135">
        <v>2</v>
      </c>
      <c r="N23" s="1135">
        <v>2</v>
      </c>
      <c r="O23" s="1136"/>
      <c r="P23" s="1143">
        <f>'[13]Pres. 2018'!E106</f>
        <v>342500</v>
      </c>
      <c r="Q23" s="1071"/>
      <c r="R23" s="1145"/>
      <c r="S23" s="985"/>
    </row>
    <row r="24" spans="1:19" ht="25.5" x14ac:dyDescent="0.25">
      <c r="A24" s="1162" t="s">
        <v>2674</v>
      </c>
      <c r="B24" s="124" t="s">
        <v>2663</v>
      </c>
      <c r="C24" s="1144">
        <v>15</v>
      </c>
      <c r="D24" s="225"/>
      <c r="E24" s="191"/>
      <c r="F24" s="191"/>
      <c r="G24" s="191"/>
      <c r="H24" s="191"/>
      <c r="I24" s="191"/>
      <c r="J24" s="1134"/>
      <c r="K24" s="1134"/>
      <c r="L24" s="1134"/>
      <c r="M24" s="1135"/>
      <c r="N24" s="1135"/>
      <c r="O24" s="1136"/>
      <c r="P24" s="1143">
        <f>'[13]Pres. 2018'!E116</f>
        <v>22243.84</v>
      </c>
      <c r="Q24" s="1071"/>
      <c r="R24" s="1145"/>
      <c r="S24" s="985"/>
    </row>
    <row r="25" spans="1:19" ht="25.5" x14ac:dyDescent="0.25">
      <c r="A25" s="1162" t="s">
        <v>2675</v>
      </c>
      <c r="B25" s="124" t="s">
        <v>2676</v>
      </c>
      <c r="C25" s="1144">
        <v>15</v>
      </c>
      <c r="D25" s="225"/>
      <c r="E25" s="191"/>
      <c r="F25" s="191"/>
      <c r="G25" s="191"/>
      <c r="H25" s="191"/>
      <c r="I25" s="191"/>
      <c r="J25" s="1134"/>
      <c r="K25" s="1134"/>
      <c r="L25" s="1134"/>
      <c r="M25" s="1135"/>
      <c r="N25" s="1135"/>
      <c r="O25" s="1136"/>
      <c r="P25" s="1143">
        <f>'[13]Pres. 2018'!E126</f>
        <v>0</v>
      </c>
      <c r="Q25" s="1071"/>
      <c r="R25" s="1145"/>
      <c r="S25" s="985"/>
    </row>
    <row r="26" spans="1:19" ht="63.75" x14ac:dyDescent="0.25">
      <c r="A26" s="855" t="s">
        <v>2677</v>
      </c>
      <c r="B26" s="1163" t="s">
        <v>2678</v>
      </c>
      <c r="C26" s="1164"/>
      <c r="D26" s="1165"/>
      <c r="E26" s="1165"/>
      <c r="F26" s="1165"/>
      <c r="G26" s="1165"/>
      <c r="H26" s="1165"/>
      <c r="I26" s="1165"/>
      <c r="J26" s="1166"/>
      <c r="K26" s="1166"/>
      <c r="L26" s="1166"/>
      <c r="M26" s="1167"/>
      <c r="N26" s="1167"/>
      <c r="O26" s="1167"/>
      <c r="P26" s="1168"/>
      <c r="Q26" s="1169"/>
      <c r="R26" s="1170"/>
      <c r="S26" s="1171"/>
    </row>
    <row r="27" spans="1:19" ht="25.5" x14ac:dyDescent="0.25">
      <c r="A27" s="1172" t="s">
        <v>2679</v>
      </c>
      <c r="B27" s="1173" t="s">
        <v>2680</v>
      </c>
      <c r="C27" s="1144" t="s">
        <v>2681</v>
      </c>
      <c r="D27" s="225"/>
      <c r="E27" s="225"/>
      <c r="F27" s="191">
        <v>1</v>
      </c>
      <c r="G27" s="191">
        <v>2</v>
      </c>
      <c r="H27" s="191">
        <v>1</v>
      </c>
      <c r="I27" s="225"/>
      <c r="J27" s="1134">
        <v>2</v>
      </c>
      <c r="K27" s="1134">
        <v>1</v>
      </c>
      <c r="L27" s="1134">
        <v>1</v>
      </c>
      <c r="M27" s="1135">
        <v>2</v>
      </c>
      <c r="N27" s="1136"/>
      <c r="O27" s="1136"/>
      <c r="P27" s="1143">
        <f>'[13]Pres. 2018'!E140</f>
        <v>177503.84</v>
      </c>
      <c r="Q27" s="1071"/>
      <c r="R27" s="1145"/>
      <c r="S27" s="985"/>
    </row>
    <row r="28" spans="1:19" ht="38.25" x14ac:dyDescent="0.25">
      <c r="A28" s="1174" t="s">
        <v>2682</v>
      </c>
      <c r="B28" s="1174" t="s">
        <v>2683</v>
      </c>
      <c r="C28" s="1144">
        <v>5</v>
      </c>
      <c r="D28" s="225"/>
      <c r="E28" s="225"/>
      <c r="F28" s="191"/>
      <c r="G28" s="191">
        <v>1</v>
      </c>
      <c r="H28" s="191">
        <v>1</v>
      </c>
      <c r="I28" s="225"/>
      <c r="J28" s="1134">
        <v>1</v>
      </c>
      <c r="K28" s="1134">
        <v>1</v>
      </c>
      <c r="L28" s="1134">
        <v>1</v>
      </c>
      <c r="M28" s="1135"/>
      <c r="N28" s="1135"/>
      <c r="O28" s="1136"/>
      <c r="P28" s="1143">
        <f>'[13]Pres. 2018'!E150</f>
        <v>95380</v>
      </c>
      <c r="Q28" s="1071"/>
      <c r="R28" s="1145"/>
      <c r="S28" s="985"/>
    </row>
    <row r="29" spans="1:19" ht="25.5" x14ac:dyDescent="0.25">
      <c r="A29" s="1174" t="s">
        <v>2684</v>
      </c>
      <c r="B29" s="1173" t="s">
        <v>2685</v>
      </c>
      <c r="C29" s="1144" t="s">
        <v>2686</v>
      </c>
      <c r="D29" s="225"/>
      <c r="E29" s="191">
        <v>1</v>
      </c>
      <c r="F29" s="225"/>
      <c r="G29" s="225"/>
      <c r="H29" s="225"/>
      <c r="I29" s="225"/>
      <c r="J29" s="1133"/>
      <c r="K29" s="1133"/>
      <c r="L29" s="1133"/>
      <c r="M29" s="1136"/>
      <c r="N29" s="1136"/>
      <c r="O29" s="1136"/>
      <c r="P29" s="1143">
        <f>'[13]Pres. 2018'!E161</f>
        <v>0</v>
      </c>
      <c r="Q29" s="1071"/>
      <c r="R29" s="1145"/>
      <c r="S29" s="985"/>
    </row>
    <row r="30" spans="1:19" ht="38.25" x14ac:dyDescent="0.25">
      <c r="A30" s="1125" t="s">
        <v>2687</v>
      </c>
      <c r="B30" s="913" t="s">
        <v>2688</v>
      </c>
      <c r="C30" s="1126" t="s">
        <v>2689</v>
      </c>
      <c r="D30" s="1126"/>
      <c r="E30" s="1126"/>
      <c r="F30" s="1126"/>
      <c r="G30" s="1126"/>
      <c r="H30" s="1126"/>
      <c r="I30" s="1126"/>
      <c r="J30" s="1175"/>
      <c r="K30" s="1175"/>
      <c r="L30" s="1175"/>
      <c r="M30" s="1175"/>
      <c r="N30" s="1175"/>
      <c r="O30" s="1175"/>
      <c r="P30" s="1176"/>
      <c r="Q30" s="1177"/>
      <c r="R30" s="1178"/>
      <c r="S30" s="1179" t="s">
        <v>2690</v>
      </c>
    </row>
    <row r="31" spans="1:19" s="1052" customFormat="1" ht="25.5" x14ac:dyDescent="0.25">
      <c r="A31" s="1141" t="s">
        <v>2691</v>
      </c>
      <c r="B31" s="900" t="s">
        <v>2692</v>
      </c>
      <c r="C31" s="1144" t="s">
        <v>2693</v>
      </c>
      <c r="D31" s="1180"/>
      <c r="E31" s="1180"/>
      <c r="F31" s="1180"/>
      <c r="G31" s="1180"/>
      <c r="H31" s="1180"/>
      <c r="I31" s="1180"/>
      <c r="J31" s="1181"/>
      <c r="K31" s="1181"/>
      <c r="L31" s="1181"/>
      <c r="M31" s="1181"/>
      <c r="N31" s="1181"/>
      <c r="O31" s="1181"/>
      <c r="P31" s="1182">
        <f>'[13]Pres. 2018'!E174</f>
        <v>295840</v>
      </c>
      <c r="Q31" s="1183"/>
      <c r="R31" s="1184"/>
      <c r="S31" s="927"/>
    </row>
    <row r="32" spans="1:19" ht="25.5" x14ac:dyDescent="0.25">
      <c r="A32" s="1162" t="s">
        <v>2694</v>
      </c>
      <c r="B32" s="124" t="s">
        <v>2692</v>
      </c>
      <c r="C32" s="1144" t="s">
        <v>2695</v>
      </c>
      <c r="D32" s="235">
        <v>1</v>
      </c>
      <c r="E32" s="235">
        <v>1</v>
      </c>
      <c r="F32" s="235">
        <v>1</v>
      </c>
      <c r="G32" s="235">
        <v>1</v>
      </c>
      <c r="H32" s="235">
        <v>1</v>
      </c>
      <c r="I32" s="235">
        <v>1</v>
      </c>
      <c r="J32" s="1185">
        <v>1</v>
      </c>
      <c r="K32" s="1185">
        <v>1</v>
      </c>
      <c r="L32" s="1185">
        <v>1</v>
      </c>
      <c r="M32" s="1185">
        <v>1</v>
      </c>
      <c r="N32" s="1185">
        <v>1</v>
      </c>
      <c r="O32" s="1185">
        <v>1</v>
      </c>
      <c r="P32" s="1186">
        <f>'[13]Pres. 2018'!E184</f>
        <v>0</v>
      </c>
      <c r="Q32" s="1187"/>
      <c r="R32" s="1187"/>
      <c r="S32" s="1188"/>
    </row>
    <row r="33" spans="1:19" ht="25.5" x14ac:dyDescent="0.25">
      <c r="A33" s="1162" t="s">
        <v>2696</v>
      </c>
      <c r="B33" s="875" t="s">
        <v>2692</v>
      </c>
      <c r="C33" s="1144" t="s">
        <v>2695</v>
      </c>
      <c r="D33" s="235">
        <v>1</v>
      </c>
      <c r="E33" s="235">
        <v>1</v>
      </c>
      <c r="F33" s="235">
        <v>1</v>
      </c>
      <c r="G33" s="235">
        <v>1</v>
      </c>
      <c r="H33" s="235">
        <v>1</v>
      </c>
      <c r="I33" s="235">
        <v>1</v>
      </c>
      <c r="J33" s="1185">
        <v>1</v>
      </c>
      <c r="K33" s="1185">
        <v>1</v>
      </c>
      <c r="L33" s="1185">
        <v>1</v>
      </c>
      <c r="M33" s="1185">
        <v>1</v>
      </c>
      <c r="N33" s="1185">
        <v>1</v>
      </c>
      <c r="O33" s="1185">
        <v>1</v>
      </c>
      <c r="P33" s="1189">
        <f>'[13]Pres. 2018'!E196</f>
        <v>0</v>
      </c>
      <c r="Q33" s="1187"/>
      <c r="R33" s="1187"/>
      <c r="S33" s="1188"/>
    </row>
    <row r="34" spans="1:19" ht="25.5" x14ac:dyDescent="0.25">
      <c r="A34" s="1141" t="s">
        <v>2697</v>
      </c>
      <c r="B34" s="875" t="s">
        <v>2698</v>
      </c>
      <c r="C34" s="1144">
        <v>12</v>
      </c>
      <c r="D34" s="235">
        <v>1</v>
      </c>
      <c r="E34" s="235">
        <v>1</v>
      </c>
      <c r="F34" s="235">
        <v>1</v>
      </c>
      <c r="G34" s="235">
        <v>1</v>
      </c>
      <c r="H34" s="235">
        <v>1</v>
      </c>
      <c r="I34" s="235">
        <v>1</v>
      </c>
      <c r="J34" s="1185">
        <v>1</v>
      </c>
      <c r="K34" s="1185">
        <v>1</v>
      </c>
      <c r="L34" s="1185">
        <v>1</v>
      </c>
      <c r="M34" s="1185">
        <v>1</v>
      </c>
      <c r="N34" s="1185">
        <v>1</v>
      </c>
      <c r="O34" s="1185">
        <v>1</v>
      </c>
      <c r="P34" s="1140">
        <f>'[13]Pres. 2018'!E203</f>
        <v>65280</v>
      </c>
      <c r="Q34" s="1187"/>
      <c r="R34" s="1187"/>
      <c r="S34" s="1188"/>
    </row>
    <row r="35" spans="1:19" ht="76.5" x14ac:dyDescent="0.25">
      <c r="A35" s="1125" t="s">
        <v>2699</v>
      </c>
      <c r="B35" s="1125" t="s">
        <v>2700</v>
      </c>
      <c r="C35" s="1125"/>
      <c r="D35" s="1125"/>
      <c r="E35" s="1125"/>
      <c r="F35" s="1125"/>
      <c r="G35" s="1125"/>
      <c r="H35" s="1125"/>
      <c r="I35" s="1125"/>
      <c r="J35" s="1125"/>
      <c r="K35" s="1125"/>
      <c r="L35" s="1125"/>
      <c r="M35" s="1125"/>
      <c r="N35" s="1125"/>
      <c r="O35" s="1125"/>
      <c r="P35" s="1190"/>
      <c r="Q35" s="1191"/>
      <c r="R35" s="1191"/>
      <c r="S35" s="1125"/>
    </row>
    <row r="36" spans="1:19" ht="25.5" x14ac:dyDescent="0.25">
      <c r="A36" s="1141" t="s">
        <v>2701</v>
      </c>
      <c r="B36" s="1192" t="s">
        <v>2702</v>
      </c>
      <c r="C36" s="1144" t="s">
        <v>2703</v>
      </c>
      <c r="D36" s="1193"/>
      <c r="E36" s="1193"/>
      <c r="F36" s="1193"/>
      <c r="G36" s="1193"/>
      <c r="H36" s="1193"/>
      <c r="I36" s="235">
        <v>1</v>
      </c>
      <c r="J36" s="1194"/>
      <c r="K36" s="1194"/>
      <c r="L36" s="1194"/>
      <c r="M36" s="1194"/>
      <c r="N36" s="1194"/>
      <c r="O36" s="1194"/>
      <c r="P36" s="1140">
        <f>'[13]Pres. 2018'!E215</f>
        <v>0</v>
      </c>
      <c r="Q36" s="1187"/>
      <c r="R36" s="1187"/>
      <c r="S36" s="1188"/>
    </row>
    <row r="37" spans="1:19" ht="25.5" x14ac:dyDescent="0.25">
      <c r="A37" s="1162" t="s">
        <v>2704</v>
      </c>
      <c r="B37" s="1192" t="s">
        <v>2705</v>
      </c>
      <c r="C37" s="1144"/>
      <c r="D37" s="1193"/>
      <c r="E37" s="1193"/>
      <c r="F37" s="1193"/>
      <c r="G37" s="1193"/>
      <c r="H37" s="1193"/>
      <c r="I37" s="235">
        <v>1</v>
      </c>
      <c r="J37" s="1194"/>
      <c r="K37" s="1194"/>
      <c r="L37" s="1194"/>
      <c r="M37" s="1194"/>
      <c r="N37" s="1194"/>
      <c r="O37" s="1194"/>
      <c r="P37" s="1140">
        <f>'[13]Pres. 2018'!E268</f>
        <v>0</v>
      </c>
      <c r="Q37" s="1187"/>
      <c r="R37" s="1187"/>
      <c r="S37" s="1188"/>
    </row>
    <row r="38" spans="1:19" ht="38.25" x14ac:dyDescent="0.25">
      <c r="A38" s="1162" t="s">
        <v>2706</v>
      </c>
      <c r="B38" s="1162" t="s">
        <v>2707</v>
      </c>
      <c r="C38" s="1144"/>
      <c r="D38" s="1193"/>
      <c r="E38" s="1193"/>
      <c r="F38" s="1193"/>
      <c r="G38" s="1193"/>
      <c r="H38" s="1193"/>
      <c r="I38" s="235">
        <v>1</v>
      </c>
      <c r="J38" s="1194"/>
      <c r="K38" s="1194"/>
      <c r="L38" s="1194"/>
      <c r="M38" s="1194"/>
      <c r="N38" s="1194"/>
      <c r="O38" s="1194"/>
      <c r="P38" s="1140">
        <f>'[13]Pres. 2018'!E235</f>
        <v>0</v>
      </c>
      <c r="Q38" s="1187"/>
      <c r="R38" s="1187"/>
      <c r="S38" s="1188"/>
    </row>
    <row r="39" spans="1:19" ht="25.5" x14ac:dyDescent="0.25">
      <c r="A39" s="1141" t="s">
        <v>2708</v>
      </c>
      <c r="B39" s="1141" t="s">
        <v>2709</v>
      </c>
      <c r="C39" s="1195" t="s">
        <v>2710</v>
      </c>
      <c r="D39" s="1193"/>
      <c r="E39" s="1193"/>
      <c r="F39" s="1193"/>
      <c r="G39" s="1193"/>
      <c r="H39" s="1193"/>
      <c r="I39" s="235">
        <v>1</v>
      </c>
      <c r="J39" s="1194"/>
      <c r="K39" s="1194"/>
      <c r="L39" s="1194"/>
      <c r="M39" s="1194"/>
      <c r="N39" s="1194"/>
      <c r="O39" s="1194"/>
      <c r="P39" s="1140">
        <f>'[13]Pres. 2018'!E246</f>
        <v>141900</v>
      </c>
      <c r="Q39" s="1187"/>
      <c r="R39" s="1187"/>
      <c r="S39" s="1188"/>
    </row>
    <row r="40" spans="1:19" ht="38.25" x14ac:dyDescent="0.25">
      <c r="A40" s="1162" t="s">
        <v>2711</v>
      </c>
      <c r="B40" s="1192" t="s">
        <v>2712</v>
      </c>
      <c r="C40" s="1195"/>
      <c r="D40" s="1193"/>
      <c r="E40" s="1193"/>
      <c r="F40" s="1193"/>
      <c r="G40" s="1193"/>
      <c r="H40" s="1193"/>
      <c r="I40" s="235"/>
      <c r="J40" s="1194"/>
      <c r="K40" s="1194"/>
      <c r="L40" s="1194"/>
      <c r="M40" s="1194"/>
      <c r="N40" s="1194"/>
      <c r="O40" s="1194"/>
      <c r="P40" s="1140">
        <f>'[13]Pres. 2018'!E256</f>
        <v>0</v>
      </c>
      <c r="Q40" s="1187"/>
      <c r="R40" s="1187"/>
      <c r="S40" s="1188"/>
    </row>
    <row r="41" spans="1:19" ht="25.5" x14ac:dyDescent="0.25">
      <c r="A41" s="1162" t="s">
        <v>2713</v>
      </c>
      <c r="B41" s="1192" t="s">
        <v>2714</v>
      </c>
      <c r="C41" s="1144">
        <v>1</v>
      </c>
      <c r="D41" s="1193"/>
      <c r="E41" s="1193"/>
      <c r="F41" s="1193"/>
      <c r="G41" s="1193"/>
      <c r="H41" s="1193"/>
      <c r="I41" s="235"/>
      <c r="J41" s="1194"/>
      <c r="K41" s="1194"/>
      <c r="L41" s="1194"/>
      <c r="M41" s="1194"/>
      <c r="N41" s="1194"/>
      <c r="O41" s="1194"/>
      <c r="P41" s="1140">
        <f>'[13]Pres. 2018'!E268</f>
        <v>0</v>
      </c>
      <c r="Q41" s="1187"/>
      <c r="R41" s="1187"/>
      <c r="S41" s="1188"/>
    </row>
    <row r="42" spans="1:19" ht="38.25" x14ac:dyDescent="0.25">
      <c r="A42" s="1141" t="s">
        <v>2715</v>
      </c>
      <c r="B42" s="1192" t="s">
        <v>2716</v>
      </c>
      <c r="C42" s="1144" t="s">
        <v>2717</v>
      </c>
      <c r="D42" s="1193"/>
      <c r="E42" s="235">
        <v>1</v>
      </c>
      <c r="F42" s="1193"/>
      <c r="G42" s="1193"/>
      <c r="H42" s="235">
        <v>1</v>
      </c>
      <c r="I42" s="1193"/>
      <c r="J42" s="1194"/>
      <c r="K42" s="1194"/>
      <c r="L42" s="1194"/>
      <c r="M42" s="1185">
        <v>1</v>
      </c>
      <c r="N42" s="1194"/>
      <c r="O42" s="1194"/>
      <c r="P42" s="1140">
        <f>'[13]Pres. 2018'!E278</f>
        <v>35353.839999999997</v>
      </c>
      <c r="Q42" s="1187"/>
      <c r="R42" s="1187"/>
      <c r="S42" s="1188"/>
    </row>
    <row r="43" spans="1:19" ht="38.25" x14ac:dyDescent="0.25">
      <c r="A43" s="1162" t="s">
        <v>2718</v>
      </c>
      <c r="B43" s="1192" t="s">
        <v>2719</v>
      </c>
      <c r="C43" s="1144" t="s">
        <v>2720</v>
      </c>
      <c r="D43" s="1193"/>
      <c r="E43" s="1193"/>
      <c r="F43" s="1193"/>
      <c r="G43" s="235">
        <v>1</v>
      </c>
      <c r="H43" s="1193"/>
      <c r="I43" s="1193"/>
      <c r="J43" s="1185">
        <v>1</v>
      </c>
      <c r="K43" s="1194"/>
      <c r="L43" s="1194"/>
      <c r="M43" s="1185">
        <v>1</v>
      </c>
      <c r="N43" s="1194"/>
      <c r="O43" s="1194"/>
      <c r="P43" s="1140">
        <f>'[13]Pres. 2018'!E289</f>
        <v>0</v>
      </c>
      <c r="Q43" s="1187"/>
      <c r="R43" s="1187"/>
      <c r="S43" s="1188"/>
    </row>
    <row r="44" spans="1:19" ht="38.25" x14ac:dyDescent="0.25">
      <c r="A44" s="1162" t="s">
        <v>2721</v>
      </c>
      <c r="B44" s="1192" t="s">
        <v>2719</v>
      </c>
      <c r="C44" s="1144" t="s">
        <v>2722</v>
      </c>
      <c r="D44" s="1193"/>
      <c r="E44" s="1193"/>
      <c r="F44" s="1193"/>
      <c r="G44" s="235">
        <v>20</v>
      </c>
      <c r="H44" s="1193"/>
      <c r="I44" s="1193"/>
      <c r="J44" s="1194"/>
      <c r="K44" s="1194"/>
      <c r="L44" s="1185">
        <v>20</v>
      </c>
      <c r="M44" s="1194"/>
      <c r="N44" s="1194"/>
      <c r="O44" s="1194"/>
      <c r="P44" s="1140">
        <f>'[13]Pres. 2018'!E298</f>
        <v>0</v>
      </c>
      <c r="Q44" s="1187"/>
      <c r="R44" s="1187"/>
      <c r="S44" s="1188"/>
    </row>
    <row r="45" spans="1:19" ht="38.25" x14ac:dyDescent="0.25">
      <c r="A45" s="895" t="s">
        <v>2723</v>
      </c>
      <c r="B45" s="1192" t="s">
        <v>2719</v>
      </c>
      <c r="C45" s="1144" t="s">
        <v>2724</v>
      </c>
      <c r="D45" s="1193"/>
      <c r="E45" s="235">
        <v>1</v>
      </c>
      <c r="F45" s="235">
        <v>1</v>
      </c>
      <c r="G45" s="235">
        <v>1</v>
      </c>
      <c r="H45" s="1193"/>
      <c r="I45" s="1193"/>
      <c r="J45" s="1194"/>
      <c r="K45" s="1194"/>
      <c r="L45" s="1185">
        <v>1</v>
      </c>
      <c r="M45" s="1185">
        <v>1</v>
      </c>
      <c r="N45" s="1194"/>
      <c r="O45" s="1194"/>
      <c r="P45" s="1140">
        <f>'[13]Pres. 2018'!E307</f>
        <v>0</v>
      </c>
      <c r="Q45" s="1187"/>
      <c r="R45" s="1187"/>
      <c r="S45" s="1188" t="s">
        <v>2725</v>
      </c>
    </row>
    <row r="46" spans="1:19" ht="38.25" x14ac:dyDescent="0.25">
      <c r="A46" s="895" t="s">
        <v>2726</v>
      </c>
      <c r="B46" s="1192" t="s">
        <v>2719</v>
      </c>
      <c r="C46" s="1144" t="s">
        <v>2727</v>
      </c>
      <c r="D46" s="1193"/>
      <c r="E46" s="235">
        <v>1</v>
      </c>
      <c r="F46" s="1193"/>
      <c r="G46" s="1193"/>
      <c r="H46" s="235">
        <v>1</v>
      </c>
      <c r="I46" s="1193"/>
      <c r="J46" s="1194"/>
      <c r="K46" s="1185">
        <v>1</v>
      </c>
      <c r="L46" s="1194"/>
      <c r="M46" s="1194"/>
      <c r="N46" s="1194"/>
      <c r="O46" s="1194"/>
      <c r="P46" s="1140">
        <f>'[13]Pres. 2018'!E316</f>
        <v>0</v>
      </c>
      <c r="Q46" s="1187"/>
      <c r="R46" s="1187"/>
      <c r="S46" s="1188"/>
    </row>
    <row r="47" spans="1:19" ht="25.5" x14ac:dyDescent="0.25">
      <c r="A47" s="895" t="s">
        <v>2728</v>
      </c>
      <c r="B47" s="1192" t="s">
        <v>2729</v>
      </c>
      <c r="C47" s="1144" t="s">
        <v>2730</v>
      </c>
      <c r="D47" s="1193"/>
      <c r="E47" s="1193"/>
      <c r="F47" s="1193"/>
      <c r="G47" s="1193"/>
      <c r="H47" s="235">
        <v>1</v>
      </c>
      <c r="I47" s="1193"/>
      <c r="J47" s="1194"/>
      <c r="K47" s="1194"/>
      <c r="L47" s="1194"/>
      <c r="M47" s="1185">
        <v>1</v>
      </c>
      <c r="N47" s="1194"/>
      <c r="O47" s="1194"/>
      <c r="P47" s="1140">
        <f>'[13]Pres. 2018'!E327</f>
        <v>0</v>
      </c>
      <c r="Q47" s="1187"/>
      <c r="R47" s="1187"/>
      <c r="S47" s="1188"/>
    </row>
    <row r="48" spans="1:19" s="1203" customFormat="1" ht="25.5" x14ac:dyDescent="0.25">
      <c r="A48" s="1196" t="s">
        <v>2731</v>
      </c>
      <c r="B48" s="1197" t="s">
        <v>2732</v>
      </c>
      <c r="C48" s="1195">
        <v>20</v>
      </c>
      <c r="D48" s="1198"/>
      <c r="E48" s="1198"/>
      <c r="F48" s="1198"/>
      <c r="G48" s="1198"/>
      <c r="H48" s="1198"/>
      <c r="I48" s="1198"/>
      <c r="J48" s="1199"/>
      <c r="K48" s="1199"/>
      <c r="L48" s="1199"/>
      <c r="M48" s="1199"/>
      <c r="N48" s="1199"/>
      <c r="O48" s="1199"/>
      <c r="P48" s="1200">
        <f>'[13]Pres. 2018'!E337</f>
        <v>3000</v>
      </c>
      <c r="Q48" s="1201"/>
      <c r="R48" s="1201"/>
      <c r="S48" s="1202"/>
    </row>
    <row r="49" spans="1:19" ht="38.25" x14ac:dyDescent="0.25">
      <c r="A49" s="855" t="s">
        <v>2733</v>
      </c>
      <c r="B49" s="952" t="s">
        <v>2734</v>
      </c>
      <c r="C49" s="1164"/>
      <c r="D49" s="1127"/>
      <c r="E49" s="1127"/>
      <c r="F49" s="1127"/>
      <c r="G49" s="1127"/>
      <c r="H49" s="1127"/>
      <c r="I49" s="1127"/>
      <c r="J49" s="1128"/>
      <c r="K49" s="1128"/>
      <c r="L49" s="1128"/>
      <c r="M49" s="1128"/>
      <c r="N49" s="1128"/>
      <c r="O49" s="1128"/>
      <c r="P49" s="1204"/>
      <c r="Q49" s="1205"/>
      <c r="R49" s="1205"/>
      <c r="S49" s="1206"/>
    </row>
    <row r="50" spans="1:19" ht="26.25" x14ac:dyDescent="0.25">
      <c r="A50" s="1207" t="s">
        <v>2735</v>
      </c>
      <c r="B50" s="960" t="s">
        <v>2736</v>
      </c>
      <c r="C50" s="1162" t="s">
        <v>2737</v>
      </c>
      <c r="D50" s="1193"/>
      <c r="E50" s="235">
        <v>1</v>
      </c>
      <c r="F50" s="1193"/>
      <c r="G50" s="1193"/>
      <c r="H50" s="1193"/>
      <c r="I50" s="1193"/>
      <c r="J50" s="1185">
        <v>1</v>
      </c>
      <c r="K50" s="1194"/>
      <c r="L50" s="1194"/>
      <c r="M50" s="1194"/>
      <c r="N50" s="1194"/>
      <c r="O50" s="1194"/>
      <c r="P50" s="1140">
        <f>'[13]Pres. 2018'!E351</f>
        <v>0</v>
      </c>
      <c r="Q50" s="1187"/>
      <c r="R50" s="1187"/>
      <c r="S50" s="1188"/>
    </row>
    <row r="51" spans="1:19" ht="26.25" x14ac:dyDescent="0.25">
      <c r="A51" s="938" t="s">
        <v>2738</v>
      </c>
      <c r="B51" s="1208" t="s">
        <v>257</v>
      </c>
      <c r="C51" s="1162" t="s">
        <v>2739</v>
      </c>
      <c r="D51" s="1193"/>
      <c r="E51" s="235">
        <v>1</v>
      </c>
      <c r="F51" s="1193"/>
      <c r="G51" s="1193"/>
      <c r="H51" s="1193"/>
      <c r="I51" s="1193"/>
      <c r="J51" s="1185">
        <v>1</v>
      </c>
      <c r="K51" s="1194"/>
      <c r="L51" s="1194"/>
      <c r="M51" s="1194"/>
      <c r="N51" s="1194"/>
      <c r="O51" s="1194"/>
      <c r="P51" s="1140">
        <f>'[13]Pres. 2018'!E362</f>
        <v>30000</v>
      </c>
      <c r="Q51" s="1187"/>
      <c r="R51" s="1187"/>
      <c r="S51" s="1188"/>
    </row>
    <row r="52" spans="1:19" ht="26.25" x14ac:dyDescent="0.25">
      <c r="A52" s="938" t="s">
        <v>2740</v>
      </c>
      <c r="B52" s="960" t="s">
        <v>2741</v>
      </c>
      <c r="C52" s="1162" t="s">
        <v>2742</v>
      </c>
      <c r="D52" s="1193"/>
      <c r="E52" s="235">
        <v>1</v>
      </c>
      <c r="F52" s="1193"/>
      <c r="G52" s="1193"/>
      <c r="H52" s="1193"/>
      <c r="I52" s="1193"/>
      <c r="J52" s="1194"/>
      <c r="K52" s="1194"/>
      <c r="L52" s="1194"/>
      <c r="M52" s="1194"/>
      <c r="N52" s="1194"/>
      <c r="O52" s="1194"/>
      <c r="P52" s="1140">
        <f>'[13]Pres. 2018'!E371</f>
        <v>0</v>
      </c>
      <c r="Q52" s="1187"/>
      <c r="R52" s="1187"/>
      <c r="S52" s="1188"/>
    </row>
    <row r="53" spans="1:19" ht="26.25" x14ac:dyDescent="0.25">
      <c r="A53" s="938" t="s">
        <v>2743</v>
      </c>
      <c r="B53" s="960" t="s">
        <v>257</v>
      </c>
      <c r="C53" s="1162" t="s">
        <v>2744</v>
      </c>
      <c r="D53" s="1193"/>
      <c r="E53" s="1193"/>
      <c r="F53" s="1193"/>
      <c r="G53" s="1193"/>
      <c r="H53" s="1193"/>
      <c r="I53" s="1193"/>
      <c r="J53" s="1194"/>
      <c r="K53" s="1194"/>
      <c r="L53" s="1194"/>
      <c r="M53" s="1194"/>
      <c r="N53" s="1194"/>
      <c r="O53" s="1194"/>
      <c r="P53" s="1140">
        <f>'[13]Pres. 2018'!E381</f>
        <v>0</v>
      </c>
      <c r="Q53" s="1187"/>
      <c r="R53" s="1187"/>
      <c r="S53" s="1188"/>
    </row>
    <row r="54" spans="1:19" ht="25.5" x14ac:dyDescent="0.25">
      <c r="A54" s="1207" t="s">
        <v>2745</v>
      </c>
      <c r="B54" s="1174" t="s">
        <v>2746</v>
      </c>
      <c r="C54" s="1162" t="s">
        <v>975</v>
      </c>
      <c r="D54" s="1193"/>
      <c r="E54" s="1193"/>
      <c r="F54" s="1193"/>
      <c r="G54" s="1193"/>
      <c r="H54" s="1193"/>
      <c r="I54" s="1193"/>
      <c r="J54" s="1194"/>
      <c r="K54" s="1194"/>
      <c r="L54" s="1194"/>
      <c r="M54" s="1194"/>
      <c r="N54" s="1194"/>
      <c r="O54" s="1194"/>
      <c r="P54" s="1140">
        <f>'[13]Pres. 2018'!E390</f>
        <v>0</v>
      </c>
      <c r="Q54" s="1187"/>
      <c r="R54" s="1187"/>
      <c r="S54" s="1188"/>
    </row>
    <row r="55" spans="1:19" ht="38.25" x14ac:dyDescent="0.25">
      <c r="A55" s="1174" t="s">
        <v>2747</v>
      </c>
      <c r="B55" s="1173" t="s">
        <v>2748</v>
      </c>
      <c r="C55" s="1144" t="s">
        <v>745</v>
      </c>
      <c r="D55" s="1193"/>
      <c r="E55" s="1193"/>
      <c r="F55" s="1193"/>
      <c r="G55" s="1193"/>
      <c r="H55" s="1193"/>
      <c r="I55" s="1193"/>
      <c r="J55" s="1194"/>
      <c r="K55" s="1194"/>
      <c r="L55" s="1185">
        <v>1</v>
      </c>
      <c r="M55" s="1194"/>
      <c r="N55" s="1194"/>
      <c r="O55" s="1194"/>
      <c r="P55" s="1140">
        <f>'[13]Pres. 2018'!E399</f>
        <v>0</v>
      </c>
      <c r="Q55" s="1187"/>
      <c r="R55" s="1187"/>
      <c r="S55" s="1188"/>
    </row>
    <row r="56" spans="1:19" ht="25.5" x14ac:dyDescent="0.25">
      <c r="A56" s="1174" t="s">
        <v>2749</v>
      </c>
      <c r="B56" s="1173" t="s">
        <v>2750</v>
      </c>
      <c r="C56" s="1162" t="s">
        <v>2751</v>
      </c>
      <c r="D56" s="1193"/>
      <c r="E56" s="1193"/>
      <c r="F56" s="1193"/>
      <c r="G56" s="1193"/>
      <c r="H56" s="1193"/>
      <c r="I56" s="1193"/>
      <c r="J56" s="1194"/>
      <c r="K56" s="1194"/>
      <c r="L56" s="1194"/>
      <c r="M56" s="1194"/>
      <c r="N56" s="1194"/>
      <c r="O56" s="1194"/>
      <c r="P56" s="1140">
        <f>'[13]Pres. 2018'!E408</f>
        <v>0</v>
      </c>
      <c r="Q56" s="1187"/>
      <c r="R56" s="1187"/>
      <c r="S56" s="1188"/>
    </row>
    <row r="57" spans="1:19" ht="25.5" x14ac:dyDescent="0.25">
      <c r="A57" s="1174" t="s">
        <v>2752</v>
      </c>
      <c r="B57" s="1173" t="s">
        <v>2753</v>
      </c>
      <c r="C57" s="1144" t="s">
        <v>735</v>
      </c>
      <c r="D57" s="1193"/>
      <c r="E57" s="1193"/>
      <c r="F57" s="1193"/>
      <c r="G57" s="1193"/>
      <c r="H57" s="1193"/>
      <c r="I57" s="1193"/>
      <c r="J57" s="1194"/>
      <c r="K57" s="1194"/>
      <c r="L57" s="1185">
        <v>1</v>
      </c>
      <c r="M57" s="1194"/>
      <c r="N57" s="1194"/>
      <c r="O57" s="1194"/>
      <c r="P57" s="1140">
        <f>'[13]Pres. 2018'!E418</f>
        <v>0</v>
      </c>
      <c r="Q57" s="1187"/>
      <c r="R57" s="1187"/>
      <c r="S57" s="1188"/>
    </row>
    <row r="58" spans="1:19" ht="25.5" x14ac:dyDescent="0.25">
      <c r="A58" s="1209" t="s">
        <v>2754</v>
      </c>
      <c r="B58" s="1173" t="s">
        <v>2387</v>
      </c>
      <c r="C58" s="1210"/>
      <c r="D58" s="1211"/>
      <c r="E58" s="1211"/>
      <c r="F58" s="1193"/>
      <c r="G58" s="1193"/>
      <c r="H58" s="1193"/>
      <c r="I58" s="1193"/>
      <c r="J58" s="1194"/>
      <c r="K58" s="1194"/>
      <c r="L58" s="1194"/>
      <c r="M58" s="1194"/>
      <c r="N58" s="1194"/>
      <c r="O58" s="1194"/>
      <c r="P58" s="1212">
        <f>'[13]Pres. 2018'!E428</f>
        <v>0</v>
      </c>
      <c r="Q58" s="1187"/>
      <c r="R58" s="1187"/>
      <c r="S58" s="1188"/>
    </row>
    <row r="59" spans="1:19" ht="25.5" x14ac:dyDescent="0.25">
      <c r="A59" s="1213" t="s">
        <v>2755</v>
      </c>
      <c r="B59" s="1173" t="s">
        <v>392</v>
      </c>
      <c r="C59" s="1210"/>
      <c r="D59" s="1211"/>
      <c r="E59" s="1211"/>
      <c r="F59" s="1193"/>
      <c r="G59" s="1193"/>
      <c r="H59" s="1193"/>
      <c r="I59" s="1193"/>
      <c r="J59" s="1194"/>
      <c r="K59" s="1185">
        <v>1</v>
      </c>
      <c r="L59" s="1194"/>
      <c r="M59" s="1194"/>
      <c r="N59" s="1194"/>
      <c r="O59" s="1194"/>
      <c r="P59" s="1140">
        <f>'[13]Pres. 2018'!E437</f>
        <v>0</v>
      </c>
      <c r="Q59" s="1187"/>
      <c r="R59" s="1187"/>
      <c r="S59" s="1188"/>
    </row>
    <row r="60" spans="1:19" ht="51" x14ac:dyDescent="0.25">
      <c r="A60" s="1213" t="s">
        <v>2756</v>
      </c>
      <c r="B60" s="1173" t="s">
        <v>2438</v>
      </c>
      <c r="C60" s="1144" t="s">
        <v>2757</v>
      </c>
      <c r="D60" s="1211"/>
      <c r="E60" s="1211"/>
      <c r="F60" s="1193"/>
      <c r="G60" s="1193"/>
      <c r="H60" s="1193"/>
      <c r="I60" s="1193"/>
      <c r="J60" s="1194"/>
      <c r="K60" s="1185">
        <v>1</v>
      </c>
      <c r="L60" s="1194"/>
      <c r="M60" s="1194"/>
      <c r="N60" s="1194"/>
      <c r="O60" s="1194"/>
      <c r="P60" s="1140">
        <f>'[13]Pres. 2018'!E446</f>
        <v>0</v>
      </c>
      <c r="Q60" s="1187"/>
      <c r="R60" s="1187"/>
      <c r="S60" s="1188"/>
    </row>
    <row r="61" spans="1:19" ht="25.5" x14ac:dyDescent="0.25">
      <c r="A61" s="1172" t="s">
        <v>2758</v>
      </c>
      <c r="B61" s="1173" t="s">
        <v>2759</v>
      </c>
      <c r="C61" s="1162" t="s">
        <v>2760</v>
      </c>
      <c r="D61" s="1193"/>
      <c r="E61" s="1193"/>
      <c r="F61" s="1193"/>
      <c r="G61" s="1193"/>
      <c r="H61" s="1193"/>
      <c r="I61" s="1193"/>
      <c r="J61" s="1194"/>
      <c r="K61" s="1194"/>
      <c r="L61" s="1194"/>
      <c r="M61" s="1194"/>
      <c r="N61" s="1194"/>
      <c r="O61" s="1194"/>
      <c r="P61" s="1140">
        <f>'[13]Pres. 2018'!E456</f>
        <v>0</v>
      </c>
      <c r="Q61" s="1187"/>
      <c r="R61" s="1187"/>
      <c r="S61" s="1188"/>
    </row>
    <row r="62" spans="1:19" ht="16.5" thickBot="1" x14ac:dyDescent="0.3">
      <c r="A62" s="1214" t="s">
        <v>2639</v>
      </c>
      <c r="B62" s="1215"/>
      <c r="C62" s="1216"/>
      <c r="D62" s="1217"/>
      <c r="E62" s="1217"/>
      <c r="F62" s="1217"/>
      <c r="G62" s="1217"/>
      <c r="H62" s="1217"/>
      <c r="I62" s="1217"/>
      <c r="J62" s="1218"/>
      <c r="K62" s="1218"/>
      <c r="L62" s="1218"/>
      <c r="M62" s="1218"/>
      <c r="N62" s="1218"/>
      <c r="O62" s="1218"/>
      <c r="P62" s="1219">
        <f>SUM(P13:P61)</f>
        <v>1322269.2</v>
      </c>
      <c r="Q62" s="1217"/>
      <c r="R62" s="1220"/>
      <c r="S62" s="1221"/>
    </row>
    <row r="63" spans="1:19" s="1065" customFormat="1" ht="16.5" thickTop="1" x14ac:dyDescent="0.25">
      <c r="P63" s="1493"/>
    </row>
    <row r="64" spans="1:19" s="1065" customFormat="1" x14ac:dyDescent="0.25">
      <c r="P64" s="1493"/>
    </row>
    <row r="65" spans="16:16" s="1065" customFormat="1" x14ac:dyDescent="0.25">
      <c r="P65" s="1493"/>
    </row>
    <row r="66" spans="16:16" s="1065" customFormat="1" x14ac:dyDescent="0.25">
      <c r="P66" s="1493"/>
    </row>
    <row r="67" spans="16:16" s="1065" customFormat="1" x14ac:dyDescent="0.25">
      <c r="P67" s="1493"/>
    </row>
    <row r="68" spans="16:16" s="1065" customFormat="1" x14ac:dyDescent="0.25">
      <c r="P68" s="1493"/>
    </row>
    <row r="69" spans="16:16" s="1065" customFormat="1" x14ac:dyDescent="0.25">
      <c r="P69" s="1493"/>
    </row>
    <row r="70" spans="16:16" s="1065" customFormat="1" x14ac:dyDescent="0.25">
      <c r="P70" s="1493"/>
    </row>
    <row r="71" spans="16:16" s="1065" customFormat="1" x14ac:dyDescent="0.25">
      <c r="P71" s="1493"/>
    </row>
  </sheetData>
  <mergeCells count="12">
    <mergeCell ref="P11:R11"/>
    <mergeCell ref="S11:S12"/>
    <mergeCell ref="A4:S4"/>
    <mergeCell ref="A5:S5"/>
    <mergeCell ref="A6:S6"/>
    <mergeCell ref="A11:A12"/>
    <mergeCell ref="B11:B12"/>
    <mergeCell ref="C11:C12"/>
    <mergeCell ref="D11:F11"/>
    <mergeCell ref="G11:I11"/>
    <mergeCell ref="J11:L11"/>
    <mergeCell ref="M11:O11"/>
  </mergeCells>
  <pageMargins left="0.25" right="0.25" top="0.75" bottom="0.75" header="0.3" footer="0.3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zoomScaleNormal="100" zoomScaleSheetLayoutView="100" workbookViewId="0">
      <selection activeCell="B76" sqref="B76"/>
    </sheetView>
  </sheetViews>
  <sheetFormatPr baseColWidth="10" defaultRowHeight="15" x14ac:dyDescent="0.25"/>
  <cols>
    <col min="1" max="1" width="28.28515625" style="57" customWidth="1"/>
    <col min="2" max="2" width="22.5703125" style="24" customWidth="1"/>
    <col min="3" max="3" width="13.7109375" style="24" customWidth="1"/>
    <col min="4" max="4" width="4" style="24" customWidth="1"/>
    <col min="5" max="5" width="4.140625" style="24" customWidth="1"/>
    <col min="6" max="6" width="4.85546875" style="24" bestFit="1" customWidth="1"/>
    <col min="7" max="7" width="3.7109375" style="24" customWidth="1"/>
    <col min="8" max="8" width="5" style="24" bestFit="1" customWidth="1"/>
    <col min="9" max="9" width="4.28515625" style="24" bestFit="1" customWidth="1"/>
    <col min="10" max="10" width="3.85546875" style="24" customWidth="1"/>
    <col min="11" max="11" width="4.28515625" style="24" customWidth="1"/>
    <col min="12" max="12" width="4.5703125" style="24" customWidth="1"/>
    <col min="13" max="13" width="4.5703125" style="24" bestFit="1" customWidth="1"/>
    <col min="14" max="14" width="3.28515625" style="24" customWidth="1"/>
    <col min="15" max="15" width="4.5703125" style="24" customWidth="1"/>
    <col min="16" max="16" width="11.85546875" style="24" customWidth="1"/>
    <col min="17" max="17" width="8.5703125" style="24" customWidth="1"/>
    <col min="18" max="18" width="10" style="24" customWidth="1"/>
    <col min="19" max="19" width="11.42578125" style="24" customWidth="1"/>
    <col min="20" max="256" width="11.42578125" style="24"/>
    <col min="257" max="257" width="28.28515625" style="24" customWidth="1"/>
    <col min="258" max="258" width="22.5703125" style="24" customWidth="1"/>
    <col min="259" max="259" width="13.7109375" style="24" customWidth="1"/>
    <col min="260" max="260" width="4" style="24" customWidth="1"/>
    <col min="261" max="261" width="4.140625" style="24" customWidth="1"/>
    <col min="262" max="262" width="4.85546875" style="24" bestFit="1" customWidth="1"/>
    <col min="263" max="263" width="3.7109375" style="24" customWidth="1"/>
    <col min="264" max="264" width="5" style="24" bestFit="1" customWidth="1"/>
    <col min="265" max="265" width="4.28515625" style="24" bestFit="1" customWidth="1"/>
    <col min="266" max="266" width="3.85546875" style="24" customWidth="1"/>
    <col min="267" max="267" width="4.28515625" style="24" customWidth="1"/>
    <col min="268" max="268" width="4.5703125" style="24" customWidth="1"/>
    <col min="269" max="269" width="4.5703125" style="24" bestFit="1" customWidth="1"/>
    <col min="270" max="270" width="3.28515625" style="24" customWidth="1"/>
    <col min="271" max="271" width="4.5703125" style="24" customWidth="1"/>
    <col min="272" max="272" width="11.85546875" style="24" customWidth="1"/>
    <col min="273" max="273" width="8.5703125" style="24" customWidth="1"/>
    <col min="274" max="274" width="10" style="24" customWidth="1"/>
    <col min="275" max="275" width="11.42578125" style="24" customWidth="1"/>
    <col min="276" max="512" width="11.42578125" style="24"/>
    <col min="513" max="513" width="28.28515625" style="24" customWidth="1"/>
    <col min="514" max="514" width="22.5703125" style="24" customWidth="1"/>
    <col min="515" max="515" width="13.7109375" style="24" customWidth="1"/>
    <col min="516" max="516" width="4" style="24" customWidth="1"/>
    <col min="517" max="517" width="4.140625" style="24" customWidth="1"/>
    <col min="518" max="518" width="4.85546875" style="24" bestFit="1" customWidth="1"/>
    <col min="519" max="519" width="3.7109375" style="24" customWidth="1"/>
    <col min="520" max="520" width="5" style="24" bestFit="1" customWidth="1"/>
    <col min="521" max="521" width="4.28515625" style="24" bestFit="1" customWidth="1"/>
    <col min="522" max="522" width="3.85546875" style="24" customWidth="1"/>
    <col min="523" max="523" width="4.28515625" style="24" customWidth="1"/>
    <col min="524" max="524" width="4.5703125" style="24" customWidth="1"/>
    <col min="525" max="525" width="4.5703125" style="24" bestFit="1" customWidth="1"/>
    <col min="526" max="526" width="3.28515625" style="24" customWidth="1"/>
    <col min="527" max="527" width="4.5703125" style="24" customWidth="1"/>
    <col min="528" max="528" width="11.85546875" style="24" customWidth="1"/>
    <col min="529" max="529" width="8.5703125" style="24" customWidth="1"/>
    <col min="530" max="530" width="10" style="24" customWidth="1"/>
    <col min="531" max="531" width="11.42578125" style="24" customWidth="1"/>
    <col min="532" max="768" width="11.42578125" style="24"/>
    <col min="769" max="769" width="28.28515625" style="24" customWidth="1"/>
    <col min="770" max="770" width="22.5703125" style="24" customWidth="1"/>
    <col min="771" max="771" width="13.7109375" style="24" customWidth="1"/>
    <col min="772" max="772" width="4" style="24" customWidth="1"/>
    <col min="773" max="773" width="4.140625" style="24" customWidth="1"/>
    <col min="774" max="774" width="4.85546875" style="24" bestFit="1" customWidth="1"/>
    <col min="775" max="775" width="3.7109375" style="24" customWidth="1"/>
    <col min="776" max="776" width="5" style="24" bestFit="1" customWidth="1"/>
    <col min="777" max="777" width="4.28515625" style="24" bestFit="1" customWidth="1"/>
    <col min="778" max="778" width="3.85546875" style="24" customWidth="1"/>
    <col min="779" max="779" width="4.28515625" style="24" customWidth="1"/>
    <col min="780" max="780" width="4.5703125" style="24" customWidth="1"/>
    <col min="781" max="781" width="4.5703125" style="24" bestFit="1" customWidth="1"/>
    <col min="782" max="782" width="3.28515625" style="24" customWidth="1"/>
    <col min="783" max="783" width="4.5703125" style="24" customWidth="1"/>
    <col min="784" max="784" width="11.85546875" style="24" customWidth="1"/>
    <col min="785" max="785" width="8.5703125" style="24" customWidth="1"/>
    <col min="786" max="786" width="10" style="24" customWidth="1"/>
    <col min="787" max="787" width="11.42578125" style="24" customWidth="1"/>
    <col min="788" max="1024" width="11.42578125" style="24"/>
    <col min="1025" max="1025" width="28.28515625" style="24" customWidth="1"/>
    <col min="1026" max="1026" width="22.5703125" style="24" customWidth="1"/>
    <col min="1027" max="1027" width="13.7109375" style="24" customWidth="1"/>
    <col min="1028" max="1028" width="4" style="24" customWidth="1"/>
    <col min="1029" max="1029" width="4.140625" style="24" customWidth="1"/>
    <col min="1030" max="1030" width="4.85546875" style="24" bestFit="1" customWidth="1"/>
    <col min="1031" max="1031" width="3.7109375" style="24" customWidth="1"/>
    <col min="1032" max="1032" width="5" style="24" bestFit="1" customWidth="1"/>
    <col min="1033" max="1033" width="4.28515625" style="24" bestFit="1" customWidth="1"/>
    <col min="1034" max="1034" width="3.85546875" style="24" customWidth="1"/>
    <col min="1035" max="1035" width="4.28515625" style="24" customWidth="1"/>
    <col min="1036" max="1036" width="4.5703125" style="24" customWidth="1"/>
    <col min="1037" max="1037" width="4.5703125" style="24" bestFit="1" customWidth="1"/>
    <col min="1038" max="1038" width="3.28515625" style="24" customWidth="1"/>
    <col min="1039" max="1039" width="4.5703125" style="24" customWidth="1"/>
    <col min="1040" max="1040" width="11.85546875" style="24" customWidth="1"/>
    <col min="1041" max="1041" width="8.5703125" style="24" customWidth="1"/>
    <col min="1042" max="1042" width="10" style="24" customWidth="1"/>
    <col min="1043" max="1043" width="11.42578125" style="24" customWidth="1"/>
    <col min="1044" max="1280" width="11.42578125" style="24"/>
    <col min="1281" max="1281" width="28.28515625" style="24" customWidth="1"/>
    <col min="1282" max="1282" width="22.5703125" style="24" customWidth="1"/>
    <col min="1283" max="1283" width="13.7109375" style="24" customWidth="1"/>
    <col min="1284" max="1284" width="4" style="24" customWidth="1"/>
    <col min="1285" max="1285" width="4.140625" style="24" customWidth="1"/>
    <col min="1286" max="1286" width="4.85546875" style="24" bestFit="1" customWidth="1"/>
    <col min="1287" max="1287" width="3.7109375" style="24" customWidth="1"/>
    <col min="1288" max="1288" width="5" style="24" bestFit="1" customWidth="1"/>
    <col min="1289" max="1289" width="4.28515625" style="24" bestFit="1" customWidth="1"/>
    <col min="1290" max="1290" width="3.85546875" style="24" customWidth="1"/>
    <col min="1291" max="1291" width="4.28515625" style="24" customWidth="1"/>
    <col min="1292" max="1292" width="4.5703125" style="24" customWidth="1"/>
    <col min="1293" max="1293" width="4.5703125" style="24" bestFit="1" customWidth="1"/>
    <col min="1294" max="1294" width="3.28515625" style="24" customWidth="1"/>
    <col min="1295" max="1295" width="4.5703125" style="24" customWidth="1"/>
    <col min="1296" max="1296" width="11.85546875" style="24" customWidth="1"/>
    <col min="1297" max="1297" width="8.5703125" style="24" customWidth="1"/>
    <col min="1298" max="1298" width="10" style="24" customWidth="1"/>
    <col min="1299" max="1299" width="11.42578125" style="24" customWidth="1"/>
    <col min="1300" max="1536" width="11.42578125" style="24"/>
    <col min="1537" max="1537" width="28.28515625" style="24" customWidth="1"/>
    <col min="1538" max="1538" width="22.5703125" style="24" customWidth="1"/>
    <col min="1539" max="1539" width="13.7109375" style="24" customWidth="1"/>
    <col min="1540" max="1540" width="4" style="24" customWidth="1"/>
    <col min="1541" max="1541" width="4.140625" style="24" customWidth="1"/>
    <col min="1542" max="1542" width="4.85546875" style="24" bestFit="1" customWidth="1"/>
    <col min="1543" max="1543" width="3.7109375" style="24" customWidth="1"/>
    <col min="1544" max="1544" width="5" style="24" bestFit="1" customWidth="1"/>
    <col min="1545" max="1545" width="4.28515625" style="24" bestFit="1" customWidth="1"/>
    <col min="1546" max="1546" width="3.85546875" style="24" customWidth="1"/>
    <col min="1547" max="1547" width="4.28515625" style="24" customWidth="1"/>
    <col min="1548" max="1548" width="4.5703125" style="24" customWidth="1"/>
    <col min="1549" max="1549" width="4.5703125" style="24" bestFit="1" customWidth="1"/>
    <col min="1550" max="1550" width="3.28515625" style="24" customWidth="1"/>
    <col min="1551" max="1551" width="4.5703125" style="24" customWidth="1"/>
    <col min="1552" max="1552" width="11.85546875" style="24" customWidth="1"/>
    <col min="1553" max="1553" width="8.5703125" style="24" customWidth="1"/>
    <col min="1554" max="1554" width="10" style="24" customWidth="1"/>
    <col min="1555" max="1555" width="11.42578125" style="24" customWidth="1"/>
    <col min="1556" max="1792" width="11.42578125" style="24"/>
    <col min="1793" max="1793" width="28.28515625" style="24" customWidth="1"/>
    <col min="1794" max="1794" width="22.5703125" style="24" customWidth="1"/>
    <col min="1795" max="1795" width="13.7109375" style="24" customWidth="1"/>
    <col min="1796" max="1796" width="4" style="24" customWidth="1"/>
    <col min="1797" max="1797" width="4.140625" style="24" customWidth="1"/>
    <col min="1798" max="1798" width="4.85546875" style="24" bestFit="1" customWidth="1"/>
    <col min="1799" max="1799" width="3.7109375" style="24" customWidth="1"/>
    <col min="1800" max="1800" width="5" style="24" bestFit="1" customWidth="1"/>
    <col min="1801" max="1801" width="4.28515625" style="24" bestFit="1" customWidth="1"/>
    <col min="1802" max="1802" width="3.85546875" style="24" customWidth="1"/>
    <col min="1803" max="1803" width="4.28515625" style="24" customWidth="1"/>
    <col min="1804" max="1804" width="4.5703125" style="24" customWidth="1"/>
    <col min="1805" max="1805" width="4.5703125" style="24" bestFit="1" customWidth="1"/>
    <col min="1806" max="1806" width="3.28515625" style="24" customWidth="1"/>
    <col min="1807" max="1807" width="4.5703125" style="24" customWidth="1"/>
    <col min="1808" max="1808" width="11.85546875" style="24" customWidth="1"/>
    <col min="1809" max="1809" width="8.5703125" style="24" customWidth="1"/>
    <col min="1810" max="1810" width="10" style="24" customWidth="1"/>
    <col min="1811" max="1811" width="11.42578125" style="24" customWidth="1"/>
    <col min="1812" max="2048" width="11.42578125" style="24"/>
    <col min="2049" max="2049" width="28.28515625" style="24" customWidth="1"/>
    <col min="2050" max="2050" width="22.5703125" style="24" customWidth="1"/>
    <col min="2051" max="2051" width="13.7109375" style="24" customWidth="1"/>
    <col min="2052" max="2052" width="4" style="24" customWidth="1"/>
    <col min="2053" max="2053" width="4.140625" style="24" customWidth="1"/>
    <col min="2054" max="2054" width="4.85546875" style="24" bestFit="1" customWidth="1"/>
    <col min="2055" max="2055" width="3.7109375" style="24" customWidth="1"/>
    <col min="2056" max="2056" width="5" style="24" bestFit="1" customWidth="1"/>
    <col min="2057" max="2057" width="4.28515625" style="24" bestFit="1" customWidth="1"/>
    <col min="2058" max="2058" width="3.85546875" style="24" customWidth="1"/>
    <col min="2059" max="2059" width="4.28515625" style="24" customWidth="1"/>
    <col min="2060" max="2060" width="4.5703125" style="24" customWidth="1"/>
    <col min="2061" max="2061" width="4.5703125" style="24" bestFit="1" customWidth="1"/>
    <col min="2062" max="2062" width="3.28515625" style="24" customWidth="1"/>
    <col min="2063" max="2063" width="4.5703125" style="24" customWidth="1"/>
    <col min="2064" max="2064" width="11.85546875" style="24" customWidth="1"/>
    <col min="2065" max="2065" width="8.5703125" style="24" customWidth="1"/>
    <col min="2066" max="2066" width="10" style="24" customWidth="1"/>
    <col min="2067" max="2067" width="11.42578125" style="24" customWidth="1"/>
    <col min="2068" max="2304" width="11.42578125" style="24"/>
    <col min="2305" max="2305" width="28.28515625" style="24" customWidth="1"/>
    <col min="2306" max="2306" width="22.5703125" style="24" customWidth="1"/>
    <col min="2307" max="2307" width="13.7109375" style="24" customWidth="1"/>
    <col min="2308" max="2308" width="4" style="24" customWidth="1"/>
    <col min="2309" max="2309" width="4.140625" style="24" customWidth="1"/>
    <col min="2310" max="2310" width="4.85546875" style="24" bestFit="1" customWidth="1"/>
    <col min="2311" max="2311" width="3.7109375" style="24" customWidth="1"/>
    <col min="2312" max="2312" width="5" style="24" bestFit="1" customWidth="1"/>
    <col min="2313" max="2313" width="4.28515625" style="24" bestFit="1" customWidth="1"/>
    <col min="2314" max="2314" width="3.85546875" style="24" customWidth="1"/>
    <col min="2315" max="2315" width="4.28515625" style="24" customWidth="1"/>
    <col min="2316" max="2316" width="4.5703125" style="24" customWidth="1"/>
    <col min="2317" max="2317" width="4.5703125" style="24" bestFit="1" customWidth="1"/>
    <col min="2318" max="2318" width="3.28515625" style="24" customWidth="1"/>
    <col min="2319" max="2319" width="4.5703125" style="24" customWidth="1"/>
    <col min="2320" max="2320" width="11.85546875" style="24" customWidth="1"/>
    <col min="2321" max="2321" width="8.5703125" style="24" customWidth="1"/>
    <col min="2322" max="2322" width="10" style="24" customWidth="1"/>
    <col min="2323" max="2323" width="11.42578125" style="24" customWidth="1"/>
    <col min="2324" max="2560" width="11.42578125" style="24"/>
    <col min="2561" max="2561" width="28.28515625" style="24" customWidth="1"/>
    <col min="2562" max="2562" width="22.5703125" style="24" customWidth="1"/>
    <col min="2563" max="2563" width="13.7109375" style="24" customWidth="1"/>
    <col min="2564" max="2564" width="4" style="24" customWidth="1"/>
    <col min="2565" max="2565" width="4.140625" style="24" customWidth="1"/>
    <col min="2566" max="2566" width="4.85546875" style="24" bestFit="1" customWidth="1"/>
    <col min="2567" max="2567" width="3.7109375" style="24" customWidth="1"/>
    <col min="2568" max="2568" width="5" style="24" bestFit="1" customWidth="1"/>
    <col min="2569" max="2569" width="4.28515625" style="24" bestFit="1" customWidth="1"/>
    <col min="2570" max="2570" width="3.85546875" style="24" customWidth="1"/>
    <col min="2571" max="2571" width="4.28515625" style="24" customWidth="1"/>
    <col min="2572" max="2572" width="4.5703125" style="24" customWidth="1"/>
    <col min="2573" max="2573" width="4.5703125" style="24" bestFit="1" customWidth="1"/>
    <col min="2574" max="2574" width="3.28515625" style="24" customWidth="1"/>
    <col min="2575" max="2575" width="4.5703125" style="24" customWidth="1"/>
    <col min="2576" max="2576" width="11.85546875" style="24" customWidth="1"/>
    <col min="2577" max="2577" width="8.5703125" style="24" customWidth="1"/>
    <col min="2578" max="2578" width="10" style="24" customWidth="1"/>
    <col min="2579" max="2579" width="11.42578125" style="24" customWidth="1"/>
    <col min="2580" max="2816" width="11.42578125" style="24"/>
    <col min="2817" max="2817" width="28.28515625" style="24" customWidth="1"/>
    <col min="2818" max="2818" width="22.5703125" style="24" customWidth="1"/>
    <col min="2819" max="2819" width="13.7109375" style="24" customWidth="1"/>
    <col min="2820" max="2820" width="4" style="24" customWidth="1"/>
    <col min="2821" max="2821" width="4.140625" style="24" customWidth="1"/>
    <col min="2822" max="2822" width="4.85546875" style="24" bestFit="1" customWidth="1"/>
    <col min="2823" max="2823" width="3.7109375" style="24" customWidth="1"/>
    <col min="2824" max="2824" width="5" style="24" bestFit="1" customWidth="1"/>
    <col min="2825" max="2825" width="4.28515625" style="24" bestFit="1" customWidth="1"/>
    <col min="2826" max="2826" width="3.85546875" style="24" customWidth="1"/>
    <col min="2827" max="2827" width="4.28515625" style="24" customWidth="1"/>
    <col min="2828" max="2828" width="4.5703125" style="24" customWidth="1"/>
    <col min="2829" max="2829" width="4.5703125" style="24" bestFit="1" customWidth="1"/>
    <col min="2830" max="2830" width="3.28515625" style="24" customWidth="1"/>
    <col min="2831" max="2831" width="4.5703125" style="24" customWidth="1"/>
    <col min="2832" max="2832" width="11.85546875" style="24" customWidth="1"/>
    <col min="2833" max="2833" width="8.5703125" style="24" customWidth="1"/>
    <col min="2834" max="2834" width="10" style="24" customWidth="1"/>
    <col min="2835" max="2835" width="11.42578125" style="24" customWidth="1"/>
    <col min="2836" max="3072" width="11.42578125" style="24"/>
    <col min="3073" max="3073" width="28.28515625" style="24" customWidth="1"/>
    <col min="3074" max="3074" width="22.5703125" style="24" customWidth="1"/>
    <col min="3075" max="3075" width="13.7109375" style="24" customWidth="1"/>
    <col min="3076" max="3076" width="4" style="24" customWidth="1"/>
    <col min="3077" max="3077" width="4.140625" style="24" customWidth="1"/>
    <col min="3078" max="3078" width="4.85546875" style="24" bestFit="1" customWidth="1"/>
    <col min="3079" max="3079" width="3.7109375" style="24" customWidth="1"/>
    <col min="3080" max="3080" width="5" style="24" bestFit="1" customWidth="1"/>
    <col min="3081" max="3081" width="4.28515625" style="24" bestFit="1" customWidth="1"/>
    <col min="3082" max="3082" width="3.85546875" style="24" customWidth="1"/>
    <col min="3083" max="3083" width="4.28515625" style="24" customWidth="1"/>
    <col min="3084" max="3084" width="4.5703125" style="24" customWidth="1"/>
    <col min="3085" max="3085" width="4.5703125" style="24" bestFit="1" customWidth="1"/>
    <col min="3086" max="3086" width="3.28515625" style="24" customWidth="1"/>
    <col min="3087" max="3087" width="4.5703125" style="24" customWidth="1"/>
    <col min="3088" max="3088" width="11.85546875" style="24" customWidth="1"/>
    <col min="3089" max="3089" width="8.5703125" style="24" customWidth="1"/>
    <col min="3090" max="3090" width="10" style="24" customWidth="1"/>
    <col min="3091" max="3091" width="11.42578125" style="24" customWidth="1"/>
    <col min="3092" max="3328" width="11.42578125" style="24"/>
    <col min="3329" max="3329" width="28.28515625" style="24" customWidth="1"/>
    <col min="3330" max="3330" width="22.5703125" style="24" customWidth="1"/>
    <col min="3331" max="3331" width="13.7109375" style="24" customWidth="1"/>
    <col min="3332" max="3332" width="4" style="24" customWidth="1"/>
    <col min="3333" max="3333" width="4.140625" style="24" customWidth="1"/>
    <col min="3334" max="3334" width="4.85546875" style="24" bestFit="1" customWidth="1"/>
    <col min="3335" max="3335" width="3.7109375" style="24" customWidth="1"/>
    <col min="3336" max="3336" width="5" style="24" bestFit="1" customWidth="1"/>
    <col min="3337" max="3337" width="4.28515625" style="24" bestFit="1" customWidth="1"/>
    <col min="3338" max="3338" width="3.85546875" style="24" customWidth="1"/>
    <col min="3339" max="3339" width="4.28515625" style="24" customWidth="1"/>
    <col min="3340" max="3340" width="4.5703125" style="24" customWidth="1"/>
    <col min="3341" max="3341" width="4.5703125" style="24" bestFit="1" customWidth="1"/>
    <col min="3342" max="3342" width="3.28515625" style="24" customWidth="1"/>
    <col min="3343" max="3343" width="4.5703125" style="24" customWidth="1"/>
    <col min="3344" max="3344" width="11.85546875" style="24" customWidth="1"/>
    <col min="3345" max="3345" width="8.5703125" style="24" customWidth="1"/>
    <col min="3346" max="3346" width="10" style="24" customWidth="1"/>
    <col min="3347" max="3347" width="11.42578125" style="24" customWidth="1"/>
    <col min="3348" max="3584" width="11.42578125" style="24"/>
    <col min="3585" max="3585" width="28.28515625" style="24" customWidth="1"/>
    <col min="3586" max="3586" width="22.5703125" style="24" customWidth="1"/>
    <col min="3587" max="3587" width="13.7109375" style="24" customWidth="1"/>
    <col min="3588" max="3588" width="4" style="24" customWidth="1"/>
    <col min="3589" max="3589" width="4.140625" style="24" customWidth="1"/>
    <col min="3590" max="3590" width="4.85546875" style="24" bestFit="1" customWidth="1"/>
    <col min="3591" max="3591" width="3.7109375" style="24" customWidth="1"/>
    <col min="3592" max="3592" width="5" style="24" bestFit="1" customWidth="1"/>
    <col min="3593" max="3593" width="4.28515625" style="24" bestFit="1" customWidth="1"/>
    <col min="3594" max="3594" width="3.85546875" style="24" customWidth="1"/>
    <col min="3595" max="3595" width="4.28515625" style="24" customWidth="1"/>
    <col min="3596" max="3596" width="4.5703125" style="24" customWidth="1"/>
    <col min="3597" max="3597" width="4.5703125" style="24" bestFit="1" customWidth="1"/>
    <col min="3598" max="3598" width="3.28515625" style="24" customWidth="1"/>
    <col min="3599" max="3599" width="4.5703125" style="24" customWidth="1"/>
    <col min="3600" max="3600" width="11.85546875" style="24" customWidth="1"/>
    <col min="3601" max="3601" width="8.5703125" style="24" customWidth="1"/>
    <col min="3602" max="3602" width="10" style="24" customWidth="1"/>
    <col min="3603" max="3603" width="11.42578125" style="24" customWidth="1"/>
    <col min="3604" max="3840" width="11.42578125" style="24"/>
    <col min="3841" max="3841" width="28.28515625" style="24" customWidth="1"/>
    <col min="3842" max="3842" width="22.5703125" style="24" customWidth="1"/>
    <col min="3843" max="3843" width="13.7109375" style="24" customWidth="1"/>
    <col min="3844" max="3844" width="4" style="24" customWidth="1"/>
    <col min="3845" max="3845" width="4.140625" style="24" customWidth="1"/>
    <col min="3846" max="3846" width="4.85546875" style="24" bestFit="1" customWidth="1"/>
    <col min="3847" max="3847" width="3.7109375" style="24" customWidth="1"/>
    <col min="3848" max="3848" width="5" style="24" bestFit="1" customWidth="1"/>
    <col min="3849" max="3849" width="4.28515625" style="24" bestFit="1" customWidth="1"/>
    <col min="3850" max="3850" width="3.85546875" style="24" customWidth="1"/>
    <col min="3851" max="3851" width="4.28515625" style="24" customWidth="1"/>
    <col min="3852" max="3852" width="4.5703125" style="24" customWidth="1"/>
    <col min="3853" max="3853" width="4.5703125" style="24" bestFit="1" customWidth="1"/>
    <col min="3854" max="3854" width="3.28515625" style="24" customWidth="1"/>
    <col min="3855" max="3855" width="4.5703125" style="24" customWidth="1"/>
    <col min="3856" max="3856" width="11.85546875" style="24" customWidth="1"/>
    <col min="3857" max="3857" width="8.5703125" style="24" customWidth="1"/>
    <col min="3858" max="3858" width="10" style="24" customWidth="1"/>
    <col min="3859" max="3859" width="11.42578125" style="24" customWidth="1"/>
    <col min="3860" max="4096" width="11.42578125" style="24"/>
    <col min="4097" max="4097" width="28.28515625" style="24" customWidth="1"/>
    <col min="4098" max="4098" width="22.5703125" style="24" customWidth="1"/>
    <col min="4099" max="4099" width="13.7109375" style="24" customWidth="1"/>
    <col min="4100" max="4100" width="4" style="24" customWidth="1"/>
    <col min="4101" max="4101" width="4.140625" style="24" customWidth="1"/>
    <col min="4102" max="4102" width="4.85546875" style="24" bestFit="1" customWidth="1"/>
    <col min="4103" max="4103" width="3.7109375" style="24" customWidth="1"/>
    <col min="4104" max="4104" width="5" style="24" bestFit="1" customWidth="1"/>
    <col min="4105" max="4105" width="4.28515625" style="24" bestFit="1" customWidth="1"/>
    <col min="4106" max="4106" width="3.85546875" style="24" customWidth="1"/>
    <col min="4107" max="4107" width="4.28515625" style="24" customWidth="1"/>
    <col min="4108" max="4108" width="4.5703125" style="24" customWidth="1"/>
    <col min="4109" max="4109" width="4.5703125" style="24" bestFit="1" customWidth="1"/>
    <col min="4110" max="4110" width="3.28515625" style="24" customWidth="1"/>
    <col min="4111" max="4111" width="4.5703125" style="24" customWidth="1"/>
    <col min="4112" max="4112" width="11.85546875" style="24" customWidth="1"/>
    <col min="4113" max="4113" width="8.5703125" style="24" customWidth="1"/>
    <col min="4114" max="4114" width="10" style="24" customWidth="1"/>
    <col min="4115" max="4115" width="11.42578125" style="24" customWidth="1"/>
    <col min="4116" max="4352" width="11.42578125" style="24"/>
    <col min="4353" max="4353" width="28.28515625" style="24" customWidth="1"/>
    <col min="4354" max="4354" width="22.5703125" style="24" customWidth="1"/>
    <col min="4355" max="4355" width="13.7109375" style="24" customWidth="1"/>
    <col min="4356" max="4356" width="4" style="24" customWidth="1"/>
    <col min="4357" max="4357" width="4.140625" style="24" customWidth="1"/>
    <col min="4358" max="4358" width="4.85546875" style="24" bestFit="1" customWidth="1"/>
    <col min="4359" max="4359" width="3.7109375" style="24" customWidth="1"/>
    <col min="4360" max="4360" width="5" style="24" bestFit="1" customWidth="1"/>
    <col min="4361" max="4361" width="4.28515625" style="24" bestFit="1" customWidth="1"/>
    <col min="4362" max="4362" width="3.85546875" style="24" customWidth="1"/>
    <col min="4363" max="4363" width="4.28515625" style="24" customWidth="1"/>
    <col min="4364" max="4364" width="4.5703125" style="24" customWidth="1"/>
    <col min="4365" max="4365" width="4.5703125" style="24" bestFit="1" customWidth="1"/>
    <col min="4366" max="4366" width="3.28515625" style="24" customWidth="1"/>
    <col min="4367" max="4367" width="4.5703125" style="24" customWidth="1"/>
    <col min="4368" max="4368" width="11.85546875" style="24" customWidth="1"/>
    <col min="4369" max="4369" width="8.5703125" style="24" customWidth="1"/>
    <col min="4370" max="4370" width="10" style="24" customWidth="1"/>
    <col min="4371" max="4371" width="11.42578125" style="24" customWidth="1"/>
    <col min="4372" max="4608" width="11.42578125" style="24"/>
    <col min="4609" max="4609" width="28.28515625" style="24" customWidth="1"/>
    <col min="4610" max="4610" width="22.5703125" style="24" customWidth="1"/>
    <col min="4611" max="4611" width="13.7109375" style="24" customWidth="1"/>
    <col min="4612" max="4612" width="4" style="24" customWidth="1"/>
    <col min="4613" max="4613" width="4.140625" style="24" customWidth="1"/>
    <col min="4614" max="4614" width="4.85546875" style="24" bestFit="1" customWidth="1"/>
    <col min="4615" max="4615" width="3.7109375" style="24" customWidth="1"/>
    <col min="4616" max="4616" width="5" style="24" bestFit="1" customWidth="1"/>
    <col min="4617" max="4617" width="4.28515625" style="24" bestFit="1" customWidth="1"/>
    <col min="4618" max="4618" width="3.85546875" style="24" customWidth="1"/>
    <col min="4619" max="4619" width="4.28515625" style="24" customWidth="1"/>
    <col min="4620" max="4620" width="4.5703125" style="24" customWidth="1"/>
    <col min="4621" max="4621" width="4.5703125" style="24" bestFit="1" customWidth="1"/>
    <col min="4622" max="4622" width="3.28515625" style="24" customWidth="1"/>
    <col min="4623" max="4623" width="4.5703125" style="24" customWidth="1"/>
    <col min="4624" max="4624" width="11.85546875" style="24" customWidth="1"/>
    <col min="4625" max="4625" width="8.5703125" style="24" customWidth="1"/>
    <col min="4626" max="4626" width="10" style="24" customWidth="1"/>
    <col min="4627" max="4627" width="11.42578125" style="24" customWidth="1"/>
    <col min="4628" max="4864" width="11.42578125" style="24"/>
    <col min="4865" max="4865" width="28.28515625" style="24" customWidth="1"/>
    <col min="4866" max="4866" width="22.5703125" style="24" customWidth="1"/>
    <col min="4867" max="4867" width="13.7109375" style="24" customWidth="1"/>
    <col min="4868" max="4868" width="4" style="24" customWidth="1"/>
    <col min="4869" max="4869" width="4.140625" style="24" customWidth="1"/>
    <col min="4870" max="4870" width="4.85546875" style="24" bestFit="1" customWidth="1"/>
    <col min="4871" max="4871" width="3.7109375" style="24" customWidth="1"/>
    <col min="4872" max="4872" width="5" style="24" bestFit="1" customWidth="1"/>
    <col min="4873" max="4873" width="4.28515625" style="24" bestFit="1" customWidth="1"/>
    <col min="4874" max="4874" width="3.85546875" style="24" customWidth="1"/>
    <col min="4875" max="4875" width="4.28515625" style="24" customWidth="1"/>
    <col min="4876" max="4876" width="4.5703125" style="24" customWidth="1"/>
    <col min="4877" max="4877" width="4.5703125" style="24" bestFit="1" customWidth="1"/>
    <col min="4878" max="4878" width="3.28515625" style="24" customWidth="1"/>
    <col min="4879" max="4879" width="4.5703125" style="24" customWidth="1"/>
    <col min="4880" max="4880" width="11.85546875" style="24" customWidth="1"/>
    <col min="4881" max="4881" width="8.5703125" style="24" customWidth="1"/>
    <col min="4882" max="4882" width="10" style="24" customWidth="1"/>
    <col min="4883" max="4883" width="11.42578125" style="24" customWidth="1"/>
    <col min="4884" max="5120" width="11.42578125" style="24"/>
    <col min="5121" max="5121" width="28.28515625" style="24" customWidth="1"/>
    <col min="5122" max="5122" width="22.5703125" style="24" customWidth="1"/>
    <col min="5123" max="5123" width="13.7109375" style="24" customWidth="1"/>
    <col min="5124" max="5124" width="4" style="24" customWidth="1"/>
    <col min="5125" max="5125" width="4.140625" style="24" customWidth="1"/>
    <col min="5126" max="5126" width="4.85546875" style="24" bestFit="1" customWidth="1"/>
    <col min="5127" max="5127" width="3.7109375" style="24" customWidth="1"/>
    <col min="5128" max="5128" width="5" style="24" bestFit="1" customWidth="1"/>
    <col min="5129" max="5129" width="4.28515625" style="24" bestFit="1" customWidth="1"/>
    <col min="5130" max="5130" width="3.85546875" style="24" customWidth="1"/>
    <col min="5131" max="5131" width="4.28515625" style="24" customWidth="1"/>
    <col min="5132" max="5132" width="4.5703125" style="24" customWidth="1"/>
    <col min="5133" max="5133" width="4.5703125" style="24" bestFit="1" customWidth="1"/>
    <col min="5134" max="5134" width="3.28515625" style="24" customWidth="1"/>
    <col min="5135" max="5135" width="4.5703125" style="24" customWidth="1"/>
    <col min="5136" max="5136" width="11.85546875" style="24" customWidth="1"/>
    <col min="5137" max="5137" width="8.5703125" style="24" customWidth="1"/>
    <col min="5138" max="5138" width="10" style="24" customWidth="1"/>
    <col min="5139" max="5139" width="11.42578125" style="24" customWidth="1"/>
    <col min="5140" max="5376" width="11.42578125" style="24"/>
    <col min="5377" max="5377" width="28.28515625" style="24" customWidth="1"/>
    <col min="5378" max="5378" width="22.5703125" style="24" customWidth="1"/>
    <col min="5379" max="5379" width="13.7109375" style="24" customWidth="1"/>
    <col min="5380" max="5380" width="4" style="24" customWidth="1"/>
    <col min="5381" max="5381" width="4.140625" style="24" customWidth="1"/>
    <col min="5382" max="5382" width="4.85546875" style="24" bestFit="1" customWidth="1"/>
    <col min="5383" max="5383" width="3.7109375" style="24" customWidth="1"/>
    <col min="5384" max="5384" width="5" style="24" bestFit="1" customWidth="1"/>
    <col min="5385" max="5385" width="4.28515625" style="24" bestFit="1" customWidth="1"/>
    <col min="5386" max="5386" width="3.85546875" style="24" customWidth="1"/>
    <col min="5387" max="5387" width="4.28515625" style="24" customWidth="1"/>
    <col min="5388" max="5388" width="4.5703125" style="24" customWidth="1"/>
    <col min="5389" max="5389" width="4.5703125" style="24" bestFit="1" customWidth="1"/>
    <col min="5390" max="5390" width="3.28515625" style="24" customWidth="1"/>
    <col min="5391" max="5391" width="4.5703125" style="24" customWidth="1"/>
    <col min="5392" max="5392" width="11.85546875" style="24" customWidth="1"/>
    <col min="5393" max="5393" width="8.5703125" style="24" customWidth="1"/>
    <col min="5394" max="5394" width="10" style="24" customWidth="1"/>
    <col min="5395" max="5395" width="11.42578125" style="24" customWidth="1"/>
    <col min="5396" max="5632" width="11.42578125" style="24"/>
    <col min="5633" max="5633" width="28.28515625" style="24" customWidth="1"/>
    <col min="5634" max="5634" width="22.5703125" style="24" customWidth="1"/>
    <col min="5635" max="5635" width="13.7109375" style="24" customWidth="1"/>
    <col min="5636" max="5636" width="4" style="24" customWidth="1"/>
    <col min="5637" max="5637" width="4.140625" style="24" customWidth="1"/>
    <col min="5638" max="5638" width="4.85546875" style="24" bestFit="1" customWidth="1"/>
    <col min="5639" max="5639" width="3.7109375" style="24" customWidth="1"/>
    <col min="5640" max="5640" width="5" style="24" bestFit="1" customWidth="1"/>
    <col min="5641" max="5641" width="4.28515625" style="24" bestFit="1" customWidth="1"/>
    <col min="5642" max="5642" width="3.85546875" style="24" customWidth="1"/>
    <col min="5643" max="5643" width="4.28515625" style="24" customWidth="1"/>
    <col min="5644" max="5644" width="4.5703125" style="24" customWidth="1"/>
    <col min="5645" max="5645" width="4.5703125" style="24" bestFit="1" customWidth="1"/>
    <col min="5646" max="5646" width="3.28515625" style="24" customWidth="1"/>
    <col min="5647" max="5647" width="4.5703125" style="24" customWidth="1"/>
    <col min="5648" max="5648" width="11.85546875" style="24" customWidth="1"/>
    <col min="5649" max="5649" width="8.5703125" style="24" customWidth="1"/>
    <col min="5650" max="5650" width="10" style="24" customWidth="1"/>
    <col min="5651" max="5651" width="11.42578125" style="24" customWidth="1"/>
    <col min="5652" max="5888" width="11.42578125" style="24"/>
    <col min="5889" max="5889" width="28.28515625" style="24" customWidth="1"/>
    <col min="5890" max="5890" width="22.5703125" style="24" customWidth="1"/>
    <col min="5891" max="5891" width="13.7109375" style="24" customWidth="1"/>
    <col min="5892" max="5892" width="4" style="24" customWidth="1"/>
    <col min="5893" max="5893" width="4.140625" style="24" customWidth="1"/>
    <col min="5894" max="5894" width="4.85546875" style="24" bestFit="1" customWidth="1"/>
    <col min="5895" max="5895" width="3.7109375" style="24" customWidth="1"/>
    <col min="5896" max="5896" width="5" style="24" bestFit="1" customWidth="1"/>
    <col min="5897" max="5897" width="4.28515625" style="24" bestFit="1" customWidth="1"/>
    <col min="5898" max="5898" width="3.85546875" style="24" customWidth="1"/>
    <col min="5899" max="5899" width="4.28515625" style="24" customWidth="1"/>
    <col min="5900" max="5900" width="4.5703125" style="24" customWidth="1"/>
    <col min="5901" max="5901" width="4.5703125" style="24" bestFit="1" customWidth="1"/>
    <col min="5902" max="5902" width="3.28515625" style="24" customWidth="1"/>
    <col min="5903" max="5903" width="4.5703125" style="24" customWidth="1"/>
    <col min="5904" max="5904" width="11.85546875" style="24" customWidth="1"/>
    <col min="5905" max="5905" width="8.5703125" style="24" customWidth="1"/>
    <col min="5906" max="5906" width="10" style="24" customWidth="1"/>
    <col min="5907" max="5907" width="11.42578125" style="24" customWidth="1"/>
    <col min="5908" max="6144" width="11.42578125" style="24"/>
    <col min="6145" max="6145" width="28.28515625" style="24" customWidth="1"/>
    <col min="6146" max="6146" width="22.5703125" style="24" customWidth="1"/>
    <col min="6147" max="6147" width="13.7109375" style="24" customWidth="1"/>
    <col min="6148" max="6148" width="4" style="24" customWidth="1"/>
    <col min="6149" max="6149" width="4.140625" style="24" customWidth="1"/>
    <col min="6150" max="6150" width="4.85546875" style="24" bestFit="1" customWidth="1"/>
    <col min="6151" max="6151" width="3.7109375" style="24" customWidth="1"/>
    <col min="6152" max="6152" width="5" style="24" bestFit="1" customWidth="1"/>
    <col min="6153" max="6153" width="4.28515625" style="24" bestFit="1" customWidth="1"/>
    <col min="6154" max="6154" width="3.85546875" style="24" customWidth="1"/>
    <col min="6155" max="6155" width="4.28515625" style="24" customWidth="1"/>
    <col min="6156" max="6156" width="4.5703125" style="24" customWidth="1"/>
    <col min="6157" max="6157" width="4.5703125" style="24" bestFit="1" customWidth="1"/>
    <col min="6158" max="6158" width="3.28515625" style="24" customWidth="1"/>
    <col min="6159" max="6159" width="4.5703125" style="24" customWidth="1"/>
    <col min="6160" max="6160" width="11.85546875" style="24" customWidth="1"/>
    <col min="6161" max="6161" width="8.5703125" style="24" customWidth="1"/>
    <col min="6162" max="6162" width="10" style="24" customWidth="1"/>
    <col min="6163" max="6163" width="11.42578125" style="24" customWidth="1"/>
    <col min="6164" max="6400" width="11.42578125" style="24"/>
    <col min="6401" max="6401" width="28.28515625" style="24" customWidth="1"/>
    <col min="6402" max="6402" width="22.5703125" style="24" customWidth="1"/>
    <col min="6403" max="6403" width="13.7109375" style="24" customWidth="1"/>
    <col min="6404" max="6404" width="4" style="24" customWidth="1"/>
    <col min="6405" max="6405" width="4.140625" style="24" customWidth="1"/>
    <col min="6406" max="6406" width="4.85546875" style="24" bestFit="1" customWidth="1"/>
    <col min="6407" max="6407" width="3.7109375" style="24" customWidth="1"/>
    <col min="6408" max="6408" width="5" style="24" bestFit="1" customWidth="1"/>
    <col min="6409" max="6409" width="4.28515625" style="24" bestFit="1" customWidth="1"/>
    <col min="6410" max="6410" width="3.85546875" style="24" customWidth="1"/>
    <col min="6411" max="6411" width="4.28515625" style="24" customWidth="1"/>
    <col min="6412" max="6412" width="4.5703125" style="24" customWidth="1"/>
    <col min="6413" max="6413" width="4.5703125" style="24" bestFit="1" customWidth="1"/>
    <col min="6414" max="6414" width="3.28515625" style="24" customWidth="1"/>
    <col min="6415" max="6415" width="4.5703125" style="24" customWidth="1"/>
    <col min="6416" max="6416" width="11.85546875" style="24" customWidth="1"/>
    <col min="6417" max="6417" width="8.5703125" style="24" customWidth="1"/>
    <col min="6418" max="6418" width="10" style="24" customWidth="1"/>
    <col min="6419" max="6419" width="11.42578125" style="24" customWidth="1"/>
    <col min="6420" max="6656" width="11.42578125" style="24"/>
    <col min="6657" max="6657" width="28.28515625" style="24" customWidth="1"/>
    <col min="6658" max="6658" width="22.5703125" style="24" customWidth="1"/>
    <col min="6659" max="6659" width="13.7109375" style="24" customWidth="1"/>
    <col min="6660" max="6660" width="4" style="24" customWidth="1"/>
    <col min="6661" max="6661" width="4.140625" style="24" customWidth="1"/>
    <col min="6662" max="6662" width="4.85546875" style="24" bestFit="1" customWidth="1"/>
    <col min="6663" max="6663" width="3.7109375" style="24" customWidth="1"/>
    <col min="6664" max="6664" width="5" style="24" bestFit="1" customWidth="1"/>
    <col min="6665" max="6665" width="4.28515625" style="24" bestFit="1" customWidth="1"/>
    <col min="6666" max="6666" width="3.85546875" style="24" customWidth="1"/>
    <col min="6667" max="6667" width="4.28515625" style="24" customWidth="1"/>
    <col min="6668" max="6668" width="4.5703125" style="24" customWidth="1"/>
    <col min="6669" max="6669" width="4.5703125" style="24" bestFit="1" customWidth="1"/>
    <col min="6670" max="6670" width="3.28515625" style="24" customWidth="1"/>
    <col min="6671" max="6671" width="4.5703125" style="24" customWidth="1"/>
    <col min="6672" max="6672" width="11.85546875" style="24" customWidth="1"/>
    <col min="6673" max="6673" width="8.5703125" style="24" customWidth="1"/>
    <col min="6674" max="6674" width="10" style="24" customWidth="1"/>
    <col min="6675" max="6675" width="11.42578125" style="24" customWidth="1"/>
    <col min="6676" max="6912" width="11.42578125" style="24"/>
    <col min="6913" max="6913" width="28.28515625" style="24" customWidth="1"/>
    <col min="6914" max="6914" width="22.5703125" style="24" customWidth="1"/>
    <col min="6915" max="6915" width="13.7109375" style="24" customWidth="1"/>
    <col min="6916" max="6916" width="4" style="24" customWidth="1"/>
    <col min="6917" max="6917" width="4.140625" style="24" customWidth="1"/>
    <col min="6918" max="6918" width="4.85546875" style="24" bestFit="1" customWidth="1"/>
    <col min="6919" max="6919" width="3.7109375" style="24" customWidth="1"/>
    <col min="6920" max="6920" width="5" style="24" bestFit="1" customWidth="1"/>
    <col min="6921" max="6921" width="4.28515625" style="24" bestFit="1" customWidth="1"/>
    <col min="6922" max="6922" width="3.85546875" style="24" customWidth="1"/>
    <col min="6923" max="6923" width="4.28515625" style="24" customWidth="1"/>
    <col min="6924" max="6924" width="4.5703125" style="24" customWidth="1"/>
    <col min="6925" max="6925" width="4.5703125" style="24" bestFit="1" customWidth="1"/>
    <col min="6926" max="6926" width="3.28515625" style="24" customWidth="1"/>
    <col min="6927" max="6927" width="4.5703125" style="24" customWidth="1"/>
    <col min="6928" max="6928" width="11.85546875" style="24" customWidth="1"/>
    <col min="6929" max="6929" width="8.5703125" style="24" customWidth="1"/>
    <col min="6930" max="6930" width="10" style="24" customWidth="1"/>
    <col min="6931" max="6931" width="11.42578125" style="24" customWidth="1"/>
    <col min="6932" max="7168" width="11.42578125" style="24"/>
    <col min="7169" max="7169" width="28.28515625" style="24" customWidth="1"/>
    <col min="7170" max="7170" width="22.5703125" style="24" customWidth="1"/>
    <col min="7171" max="7171" width="13.7109375" style="24" customWidth="1"/>
    <col min="7172" max="7172" width="4" style="24" customWidth="1"/>
    <col min="7173" max="7173" width="4.140625" style="24" customWidth="1"/>
    <col min="7174" max="7174" width="4.85546875" style="24" bestFit="1" customWidth="1"/>
    <col min="7175" max="7175" width="3.7109375" style="24" customWidth="1"/>
    <col min="7176" max="7176" width="5" style="24" bestFit="1" customWidth="1"/>
    <col min="7177" max="7177" width="4.28515625" style="24" bestFit="1" customWidth="1"/>
    <col min="7178" max="7178" width="3.85546875" style="24" customWidth="1"/>
    <col min="7179" max="7179" width="4.28515625" style="24" customWidth="1"/>
    <col min="7180" max="7180" width="4.5703125" style="24" customWidth="1"/>
    <col min="7181" max="7181" width="4.5703125" style="24" bestFit="1" customWidth="1"/>
    <col min="7182" max="7182" width="3.28515625" style="24" customWidth="1"/>
    <col min="7183" max="7183" width="4.5703125" style="24" customWidth="1"/>
    <col min="7184" max="7184" width="11.85546875" style="24" customWidth="1"/>
    <col min="7185" max="7185" width="8.5703125" style="24" customWidth="1"/>
    <col min="7186" max="7186" width="10" style="24" customWidth="1"/>
    <col min="7187" max="7187" width="11.42578125" style="24" customWidth="1"/>
    <col min="7188" max="7424" width="11.42578125" style="24"/>
    <col min="7425" max="7425" width="28.28515625" style="24" customWidth="1"/>
    <col min="7426" max="7426" width="22.5703125" style="24" customWidth="1"/>
    <col min="7427" max="7427" width="13.7109375" style="24" customWidth="1"/>
    <col min="7428" max="7428" width="4" style="24" customWidth="1"/>
    <col min="7429" max="7429" width="4.140625" style="24" customWidth="1"/>
    <col min="7430" max="7430" width="4.85546875" style="24" bestFit="1" customWidth="1"/>
    <col min="7431" max="7431" width="3.7109375" style="24" customWidth="1"/>
    <col min="7432" max="7432" width="5" style="24" bestFit="1" customWidth="1"/>
    <col min="7433" max="7433" width="4.28515625" style="24" bestFit="1" customWidth="1"/>
    <col min="7434" max="7434" width="3.85546875" style="24" customWidth="1"/>
    <col min="7435" max="7435" width="4.28515625" style="24" customWidth="1"/>
    <col min="7436" max="7436" width="4.5703125" style="24" customWidth="1"/>
    <col min="7437" max="7437" width="4.5703125" style="24" bestFit="1" customWidth="1"/>
    <col min="7438" max="7438" width="3.28515625" style="24" customWidth="1"/>
    <col min="7439" max="7439" width="4.5703125" style="24" customWidth="1"/>
    <col min="7440" max="7440" width="11.85546875" style="24" customWidth="1"/>
    <col min="7441" max="7441" width="8.5703125" style="24" customWidth="1"/>
    <col min="7442" max="7442" width="10" style="24" customWidth="1"/>
    <col min="7443" max="7443" width="11.42578125" style="24" customWidth="1"/>
    <col min="7444" max="7680" width="11.42578125" style="24"/>
    <col min="7681" max="7681" width="28.28515625" style="24" customWidth="1"/>
    <col min="7682" max="7682" width="22.5703125" style="24" customWidth="1"/>
    <col min="7683" max="7683" width="13.7109375" style="24" customWidth="1"/>
    <col min="7684" max="7684" width="4" style="24" customWidth="1"/>
    <col min="7685" max="7685" width="4.140625" style="24" customWidth="1"/>
    <col min="7686" max="7686" width="4.85546875" style="24" bestFit="1" customWidth="1"/>
    <col min="7687" max="7687" width="3.7109375" style="24" customWidth="1"/>
    <col min="7688" max="7688" width="5" style="24" bestFit="1" customWidth="1"/>
    <col min="7689" max="7689" width="4.28515625" style="24" bestFit="1" customWidth="1"/>
    <col min="7690" max="7690" width="3.85546875" style="24" customWidth="1"/>
    <col min="7691" max="7691" width="4.28515625" style="24" customWidth="1"/>
    <col min="7692" max="7692" width="4.5703125" style="24" customWidth="1"/>
    <col min="7693" max="7693" width="4.5703125" style="24" bestFit="1" customWidth="1"/>
    <col min="7694" max="7694" width="3.28515625" style="24" customWidth="1"/>
    <col min="7695" max="7695" width="4.5703125" style="24" customWidth="1"/>
    <col min="7696" max="7696" width="11.85546875" style="24" customWidth="1"/>
    <col min="7697" max="7697" width="8.5703125" style="24" customWidth="1"/>
    <col min="7698" max="7698" width="10" style="24" customWidth="1"/>
    <col min="7699" max="7699" width="11.42578125" style="24" customWidth="1"/>
    <col min="7700" max="7936" width="11.42578125" style="24"/>
    <col min="7937" max="7937" width="28.28515625" style="24" customWidth="1"/>
    <col min="7938" max="7938" width="22.5703125" style="24" customWidth="1"/>
    <col min="7939" max="7939" width="13.7109375" style="24" customWidth="1"/>
    <col min="7940" max="7940" width="4" style="24" customWidth="1"/>
    <col min="7941" max="7941" width="4.140625" style="24" customWidth="1"/>
    <col min="7942" max="7942" width="4.85546875" style="24" bestFit="1" customWidth="1"/>
    <col min="7943" max="7943" width="3.7109375" style="24" customWidth="1"/>
    <col min="7944" max="7944" width="5" style="24" bestFit="1" customWidth="1"/>
    <col min="7945" max="7945" width="4.28515625" style="24" bestFit="1" customWidth="1"/>
    <col min="7946" max="7946" width="3.85546875" style="24" customWidth="1"/>
    <col min="7947" max="7947" width="4.28515625" style="24" customWidth="1"/>
    <col min="7948" max="7948" width="4.5703125" style="24" customWidth="1"/>
    <col min="7949" max="7949" width="4.5703125" style="24" bestFit="1" customWidth="1"/>
    <col min="7950" max="7950" width="3.28515625" style="24" customWidth="1"/>
    <col min="7951" max="7951" width="4.5703125" style="24" customWidth="1"/>
    <col min="7952" max="7952" width="11.85546875" style="24" customWidth="1"/>
    <col min="7953" max="7953" width="8.5703125" style="24" customWidth="1"/>
    <col min="7954" max="7954" width="10" style="24" customWidth="1"/>
    <col min="7955" max="7955" width="11.42578125" style="24" customWidth="1"/>
    <col min="7956" max="8192" width="11.42578125" style="24"/>
    <col min="8193" max="8193" width="28.28515625" style="24" customWidth="1"/>
    <col min="8194" max="8194" width="22.5703125" style="24" customWidth="1"/>
    <col min="8195" max="8195" width="13.7109375" style="24" customWidth="1"/>
    <col min="8196" max="8196" width="4" style="24" customWidth="1"/>
    <col min="8197" max="8197" width="4.140625" style="24" customWidth="1"/>
    <col min="8198" max="8198" width="4.85546875" style="24" bestFit="1" customWidth="1"/>
    <col min="8199" max="8199" width="3.7109375" style="24" customWidth="1"/>
    <col min="8200" max="8200" width="5" style="24" bestFit="1" customWidth="1"/>
    <col min="8201" max="8201" width="4.28515625" style="24" bestFit="1" customWidth="1"/>
    <col min="8202" max="8202" width="3.85546875" style="24" customWidth="1"/>
    <col min="8203" max="8203" width="4.28515625" style="24" customWidth="1"/>
    <col min="8204" max="8204" width="4.5703125" style="24" customWidth="1"/>
    <col min="8205" max="8205" width="4.5703125" style="24" bestFit="1" customWidth="1"/>
    <col min="8206" max="8206" width="3.28515625" style="24" customWidth="1"/>
    <col min="8207" max="8207" width="4.5703125" style="24" customWidth="1"/>
    <col min="8208" max="8208" width="11.85546875" style="24" customWidth="1"/>
    <col min="8209" max="8209" width="8.5703125" style="24" customWidth="1"/>
    <col min="8210" max="8210" width="10" style="24" customWidth="1"/>
    <col min="8211" max="8211" width="11.42578125" style="24" customWidth="1"/>
    <col min="8212" max="8448" width="11.42578125" style="24"/>
    <col min="8449" max="8449" width="28.28515625" style="24" customWidth="1"/>
    <col min="8450" max="8450" width="22.5703125" style="24" customWidth="1"/>
    <col min="8451" max="8451" width="13.7109375" style="24" customWidth="1"/>
    <col min="8452" max="8452" width="4" style="24" customWidth="1"/>
    <col min="8453" max="8453" width="4.140625" style="24" customWidth="1"/>
    <col min="8454" max="8454" width="4.85546875" style="24" bestFit="1" customWidth="1"/>
    <col min="8455" max="8455" width="3.7109375" style="24" customWidth="1"/>
    <col min="8456" max="8456" width="5" style="24" bestFit="1" customWidth="1"/>
    <col min="8457" max="8457" width="4.28515625" style="24" bestFit="1" customWidth="1"/>
    <col min="8458" max="8458" width="3.85546875" style="24" customWidth="1"/>
    <col min="8459" max="8459" width="4.28515625" style="24" customWidth="1"/>
    <col min="8460" max="8460" width="4.5703125" style="24" customWidth="1"/>
    <col min="8461" max="8461" width="4.5703125" style="24" bestFit="1" customWidth="1"/>
    <col min="8462" max="8462" width="3.28515625" style="24" customWidth="1"/>
    <col min="8463" max="8463" width="4.5703125" style="24" customWidth="1"/>
    <col min="8464" max="8464" width="11.85546875" style="24" customWidth="1"/>
    <col min="8465" max="8465" width="8.5703125" style="24" customWidth="1"/>
    <col min="8466" max="8466" width="10" style="24" customWidth="1"/>
    <col min="8467" max="8467" width="11.42578125" style="24" customWidth="1"/>
    <col min="8468" max="8704" width="11.42578125" style="24"/>
    <col min="8705" max="8705" width="28.28515625" style="24" customWidth="1"/>
    <col min="8706" max="8706" width="22.5703125" style="24" customWidth="1"/>
    <col min="8707" max="8707" width="13.7109375" style="24" customWidth="1"/>
    <col min="8708" max="8708" width="4" style="24" customWidth="1"/>
    <col min="8709" max="8709" width="4.140625" style="24" customWidth="1"/>
    <col min="8710" max="8710" width="4.85546875" style="24" bestFit="1" customWidth="1"/>
    <col min="8711" max="8711" width="3.7109375" style="24" customWidth="1"/>
    <col min="8712" max="8712" width="5" style="24" bestFit="1" customWidth="1"/>
    <col min="8713" max="8713" width="4.28515625" style="24" bestFit="1" customWidth="1"/>
    <col min="8714" max="8714" width="3.85546875" style="24" customWidth="1"/>
    <col min="8715" max="8715" width="4.28515625" style="24" customWidth="1"/>
    <col min="8716" max="8716" width="4.5703125" style="24" customWidth="1"/>
    <col min="8717" max="8717" width="4.5703125" style="24" bestFit="1" customWidth="1"/>
    <col min="8718" max="8718" width="3.28515625" style="24" customWidth="1"/>
    <col min="8719" max="8719" width="4.5703125" style="24" customWidth="1"/>
    <col min="8720" max="8720" width="11.85546875" style="24" customWidth="1"/>
    <col min="8721" max="8721" width="8.5703125" style="24" customWidth="1"/>
    <col min="8722" max="8722" width="10" style="24" customWidth="1"/>
    <col min="8723" max="8723" width="11.42578125" style="24" customWidth="1"/>
    <col min="8724" max="8960" width="11.42578125" style="24"/>
    <col min="8961" max="8961" width="28.28515625" style="24" customWidth="1"/>
    <col min="8962" max="8962" width="22.5703125" style="24" customWidth="1"/>
    <col min="8963" max="8963" width="13.7109375" style="24" customWidth="1"/>
    <col min="8964" max="8964" width="4" style="24" customWidth="1"/>
    <col min="8965" max="8965" width="4.140625" style="24" customWidth="1"/>
    <col min="8966" max="8966" width="4.85546875" style="24" bestFit="1" customWidth="1"/>
    <col min="8967" max="8967" width="3.7109375" style="24" customWidth="1"/>
    <col min="8968" max="8968" width="5" style="24" bestFit="1" customWidth="1"/>
    <col min="8969" max="8969" width="4.28515625" style="24" bestFit="1" customWidth="1"/>
    <col min="8970" max="8970" width="3.85546875" style="24" customWidth="1"/>
    <col min="8971" max="8971" width="4.28515625" style="24" customWidth="1"/>
    <col min="8972" max="8972" width="4.5703125" style="24" customWidth="1"/>
    <col min="8973" max="8973" width="4.5703125" style="24" bestFit="1" customWidth="1"/>
    <col min="8974" max="8974" width="3.28515625" style="24" customWidth="1"/>
    <col min="8975" max="8975" width="4.5703125" style="24" customWidth="1"/>
    <col min="8976" max="8976" width="11.85546875" style="24" customWidth="1"/>
    <col min="8977" max="8977" width="8.5703125" style="24" customWidth="1"/>
    <col min="8978" max="8978" width="10" style="24" customWidth="1"/>
    <col min="8979" max="8979" width="11.42578125" style="24" customWidth="1"/>
    <col min="8980" max="9216" width="11.42578125" style="24"/>
    <col min="9217" max="9217" width="28.28515625" style="24" customWidth="1"/>
    <col min="9218" max="9218" width="22.5703125" style="24" customWidth="1"/>
    <col min="9219" max="9219" width="13.7109375" style="24" customWidth="1"/>
    <col min="9220" max="9220" width="4" style="24" customWidth="1"/>
    <col min="9221" max="9221" width="4.140625" style="24" customWidth="1"/>
    <col min="9222" max="9222" width="4.85546875" style="24" bestFit="1" customWidth="1"/>
    <col min="9223" max="9223" width="3.7109375" style="24" customWidth="1"/>
    <col min="9224" max="9224" width="5" style="24" bestFit="1" customWidth="1"/>
    <col min="9225" max="9225" width="4.28515625" style="24" bestFit="1" customWidth="1"/>
    <col min="9226" max="9226" width="3.85546875" style="24" customWidth="1"/>
    <col min="9227" max="9227" width="4.28515625" style="24" customWidth="1"/>
    <col min="9228" max="9228" width="4.5703125" style="24" customWidth="1"/>
    <col min="9229" max="9229" width="4.5703125" style="24" bestFit="1" customWidth="1"/>
    <col min="9230" max="9230" width="3.28515625" style="24" customWidth="1"/>
    <col min="9231" max="9231" width="4.5703125" style="24" customWidth="1"/>
    <col min="9232" max="9232" width="11.85546875" style="24" customWidth="1"/>
    <col min="9233" max="9233" width="8.5703125" style="24" customWidth="1"/>
    <col min="9234" max="9234" width="10" style="24" customWidth="1"/>
    <col min="9235" max="9235" width="11.42578125" style="24" customWidth="1"/>
    <col min="9236" max="9472" width="11.42578125" style="24"/>
    <col min="9473" max="9473" width="28.28515625" style="24" customWidth="1"/>
    <col min="9474" max="9474" width="22.5703125" style="24" customWidth="1"/>
    <col min="9475" max="9475" width="13.7109375" style="24" customWidth="1"/>
    <col min="9476" max="9476" width="4" style="24" customWidth="1"/>
    <col min="9477" max="9477" width="4.140625" style="24" customWidth="1"/>
    <col min="9478" max="9478" width="4.85546875" style="24" bestFit="1" customWidth="1"/>
    <col min="9479" max="9479" width="3.7109375" style="24" customWidth="1"/>
    <col min="9480" max="9480" width="5" style="24" bestFit="1" customWidth="1"/>
    <col min="9481" max="9481" width="4.28515625" style="24" bestFit="1" customWidth="1"/>
    <col min="9482" max="9482" width="3.85546875" style="24" customWidth="1"/>
    <col min="9483" max="9483" width="4.28515625" style="24" customWidth="1"/>
    <col min="9484" max="9484" width="4.5703125" style="24" customWidth="1"/>
    <col min="9485" max="9485" width="4.5703125" style="24" bestFit="1" customWidth="1"/>
    <col min="9486" max="9486" width="3.28515625" style="24" customWidth="1"/>
    <col min="9487" max="9487" width="4.5703125" style="24" customWidth="1"/>
    <col min="9488" max="9488" width="11.85546875" style="24" customWidth="1"/>
    <col min="9489" max="9489" width="8.5703125" style="24" customWidth="1"/>
    <col min="9490" max="9490" width="10" style="24" customWidth="1"/>
    <col min="9491" max="9491" width="11.42578125" style="24" customWidth="1"/>
    <col min="9492" max="9728" width="11.42578125" style="24"/>
    <col min="9729" max="9729" width="28.28515625" style="24" customWidth="1"/>
    <col min="9730" max="9730" width="22.5703125" style="24" customWidth="1"/>
    <col min="9731" max="9731" width="13.7109375" style="24" customWidth="1"/>
    <col min="9732" max="9732" width="4" style="24" customWidth="1"/>
    <col min="9733" max="9733" width="4.140625" style="24" customWidth="1"/>
    <col min="9734" max="9734" width="4.85546875" style="24" bestFit="1" customWidth="1"/>
    <col min="9735" max="9735" width="3.7109375" style="24" customWidth="1"/>
    <col min="9736" max="9736" width="5" style="24" bestFit="1" customWidth="1"/>
    <col min="9737" max="9737" width="4.28515625" style="24" bestFit="1" customWidth="1"/>
    <col min="9738" max="9738" width="3.85546875" style="24" customWidth="1"/>
    <col min="9739" max="9739" width="4.28515625" style="24" customWidth="1"/>
    <col min="9740" max="9740" width="4.5703125" style="24" customWidth="1"/>
    <col min="9741" max="9741" width="4.5703125" style="24" bestFit="1" customWidth="1"/>
    <col min="9742" max="9742" width="3.28515625" style="24" customWidth="1"/>
    <col min="9743" max="9743" width="4.5703125" style="24" customWidth="1"/>
    <col min="9744" max="9744" width="11.85546875" style="24" customWidth="1"/>
    <col min="9745" max="9745" width="8.5703125" style="24" customWidth="1"/>
    <col min="9746" max="9746" width="10" style="24" customWidth="1"/>
    <col min="9747" max="9747" width="11.42578125" style="24" customWidth="1"/>
    <col min="9748" max="9984" width="11.42578125" style="24"/>
    <col min="9985" max="9985" width="28.28515625" style="24" customWidth="1"/>
    <col min="9986" max="9986" width="22.5703125" style="24" customWidth="1"/>
    <col min="9987" max="9987" width="13.7109375" style="24" customWidth="1"/>
    <col min="9988" max="9988" width="4" style="24" customWidth="1"/>
    <col min="9989" max="9989" width="4.140625" style="24" customWidth="1"/>
    <col min="9990" max="9990" width="4.85546875" style="24" bestFit="1" customWidth="1"/>
    <col min="9991" max="9991" width="3.7109375" style="24" customWidth="1"/>
    <col min="9992" max="9992" width="5" style="24" bestFit="1" customWidth="1"/>
    <col min="9993" max="9993" width="4.28515625" style="24" bestFit="1" customWidth="1"/>
    <col min="9994" max="9994" width="3.85546875" style="24" customWidth="1"/>
    <col min="9995" max="9995" width="4.28515625" style="24" customWidth="1"/>
    <col min="9996" max="9996" width="4.5703125" style="24" customWidth="1"/>
    <col min="9997" max="9997" width="4.5703125" style="24" bestFit="1" customWidth="1"/>
    <col min="9998" max="9998" width="3.28515625" style="24" customWidth="1"/>
    <col min="9999" max="9999" width="4.5703125" style="24" customWidth="1"/>
    <col min="10000" max="10000" width="11.85546875" style="24" customWidth="1"/>
    <col min="10001" max="10001" width="8.5703125" style="24" customWidth="1"/>
    <col min="10002" max="10002" width="10" style="24" customWidth="1"/>
    <col min="10003" max="10003" width="11.42578125" style="24" customWidth="1"/>
    <col min="10004" max="10240" width="11.42578125" style="24"/>
    <col min="10241" max="10241" width="28.28515625" style="24" customWidth="1"/>
    <col min="10242" max="10242" width="22.5703125" style="24" customWidth="1"/>
    <col min="10243" max="10243" width="13.7109375" style="24" customWidth="1"/>
    <col min="10244" max="10244" width="4" style="24" customWidth="1"/>
    <col min="10245" max="10245" width="4.140625" style="24" customWidth="1"/>
    <col min="10246" max="10246" width="4.85546875" style="24" bestFit="1" customWidth="1"/>
    <col min="10247" max="10247" width="3.7109375" style="24" customWidth="1"/>
    <col min="10248" max="10248" width="5" style="24" bestFit="1" customWidth="1"/>
    <col min="10249" max="10249" width="4.28515625" style="24" bestFit="1" customWidth="1"/>
    <col min="10250" max="10250" width="3.85546875" style="24" customWidth="1"/>
    <col min="10251" max="10251" width="4.28515625" style="24" customWidth="1"/>
    <col min="10252" max="10252" width="4.5703125" style="24" customWidth="1"/>
    <col min="10253" max="10253" width="4.5703125" style="24" bestFit="1" customWidth="1"/>
    <col min="10254" max="10254" width="3.28515625" style="24" customWidth="1"/>
    <col min="10255" max="10255" width="4.5703125" style="24" customWidth="1"/>
    <col min="10256" max="10256" width="11.85546875" style="24" customWidth="1"/>
    <col min="10257" max="10257" width="8.5703125" style="24" customWidth="1"/>
    <col min="10258" max="10258" width="10" style="24" customWidth="1"/>
    <col min="10259" max="10259" width="11.42578125" style="24" customWidth="1"/>
    <col min="10260" max="10496" width="11.42578125" style="24"/>
    <col min="10497" max="10497" width="28.28515625" style="24" customWidth="1"/>
    <col min="10498" max="10498" width="22.5703125" style="24" customWidth="1"/>
    <col min="10499" max="10499" width="13.7109375" style="24" customWidth="1"/>
    <col min="10500" max="10500" width="4" style="24" customWidth="1"/>
    <col min="10501" max="10501" width="4.140625" style="24" customWidth="1"/>
    <col min="10502" max="10502" width="4.85546875" style="24" bestFit="1" customWidth="1"/>
    <col min="10503" max="10503" width="3.7109375" style="24" customWidth="1"/>
    <col min="10504" max="10504" width="5" style="24" bestFit="1" customWidth="1"/>
    <col min="10505" max="10505" width="4.28515625" style="24" bestFit="1" customWidth="1"/>
    <col min="10506" max="10506" width="3.85546875" style="24" customWidth="1"/>
    <col min="10507" max="10507" width="4.28515625" style="24" customWidth="1"/>
    <col min="10508" max="10508" width="4.5703125" style="24" customWidth="1"/>
    <col min="10509" max="10509" width="4.5703125" style="24" bestFit="1" customWidth="1"/>
    <col min="10510" max="10510" width="3.28515625" style="24" customWidth="1"/>
    <col min="10511" max="10511" width="4.5703125" style="24" customWidth="1"/>
    <col min="10512" max="10512" width="11.85546875" style="24" customWidth="1"/>
    <col min="10513" max="10513" width="8.5703125" style="24" customWidth="1"/>
    <col min="10514" max="10514" width="10" style="24" customWidth="1"/>
    <col min="10515" max="10515" width="11.42578125" style="24" customWidth="1"/>
    <col min="10516" max="10752" width="11.42578125" style="24"/>
    <col min="10753" max="10753" width="28.28515625" style="24" customWidth="1"/>
    <col min="10754" max="10754" width="22.5703125" style="24" customWidth="1"/>
    <col min="10755" max="10755" width="13.7109375" style="24" customWidth="1"/>
    <col min="10756" max="10756" width="4" style="24" customWidth="1"/>
    <col min="10757" max="10757" width="4.140625" style="24" customWidth="1"/>
    <col min="10758" max="10758" width="4.85546875" style="24" bestFit="1" customWidth="1"/>
    <col min="10759" max="10759" width="3.7109375" style="24" customWidth="1"/>
    <col min="10760" max="10760" width="5" style="24" bestFit="1" customWidth="1"/>
    <col min="10761" max="10761" width="4.28515625" style="24" bestFit="1" customWidth="1"/>
    <col min="10762" max="10762" width="3.85546875" style="24" customWidth="1"/>
    <col min="10763" max="10763" width="4.28515625" style="24" customWidth="1"/>
    <col min="10764" max="10764" width="4.5703125" style="24" customWidth="1"/>
    <col min="10765" max="10765" width="4.5703125" style="24" bestFit="1" customWidth="1"/>
    <col min="10766" max="10766" width="3.28515625" style="24" customWidth="1"/>
    <col min="10767" max="10767" width="4.5703125" style="24" customWidth="1"/>
    <col min="10768" max="10768" width="11.85546875" style="24" customWidth="1"/>
    <col min="10769" max="10769" width="8.5703125" style="24" customWidth="1"/>
    <col min="10770" max="10770" width="10" style="24" customWidth="1"/>
    <col min="10771" max="10771" width="11.42578125" style="24" customWidth="1"/>
    <col min="10772" max="11008" width="11.42578125" style="24"/>
    <col min="11009" max="11009" width="28.28515625" style="24" customWidth="1"/>
    <col min="11010" max="11010" width="22.5703125" style="24" customWidth="1"/>
    <col min="11011" max="11011" width="13.7109375" style="24" customWidth="1"/>
    <col min="11012" max="11012" width="4" style="24" customWidth="1"/>
    <col min="11013" max="11013" width="4.140625" style="24" customWidth="1"/>
    <col min="11014" max="11014" width="4.85546875" style="24" bestFit="1" customWidth="1"/>
    <col min="11015" max="11015" width="3.7109375" style="24" customWidth="1"/>
    <col min="11016" max="11016" width="5" style="24" bestFit="1" customWidth="1"/>
    <col min="11017" max="11017" width="4.28515625" style="24" bestFit="1" customWidth="1"/>
    <col min="11018" max="11018" width="3.85546875" style="24" customWidth="1"/>
    <col min="11019" max="11019" width="4.28515625" style="24" customWidth="1"/>
    <col min="11020" max="11020" width="4.5703125" style="24" customWidth="1"/>
    <col min="11021" max="11021" width="4.5703125" style="24" bestFit="1" customWidth="1"/>
    <col min="11022" max="11022" width="3.28515625" style="24" customWidth="1"/>
    <col min="11023" max="11023" width="4.5703125" style="24" customWidth="1"/>
    <col min="11024" max="11024" width="11.85546875" style="24" customWidth="1"/>
    <col min="11025" max="11025" width="8.5703125" style="24" customWidth="1"/>
    <col min="11026" max="11026" width="10" style="24" customWidth="1"/>
    <col min="11027" max="11027" width="11.42578125" style="24" customWidth="1"/>
    <col min="11028" max="11264" width="11.42578125" style="24"/>
    <col min="11265" max="11265" width="28.28515625" style="24" customWidth="1"/>
    <col min="11266" max="11266" width="22.5703125" style="24" customWidth="1"/>
    <col min="11267" max="11267" width="13.7109375" style="24" customWidth="1"/>
    <col min="11268" max="11268" width="4" style="24" customWidth="1"/>
    <col min="11269" max="11269" width="4.140625" style="24" customWidth="1"/>
    <col min="11270" max="11270" width="4.85546875" style="24" bestFit="1" customWidth="1"/>
    <col min="11271" max="11271" width="3.7109375" style="24" customWidth="1"/>
    <col min="11272" max="11272" width="5" style="24" bestFit="1" customWidth="1"/>
    <col min="11273" max="11273" width="4.28515625" style="24" bestFit="1" customWidth="1"/>
    <col min="11274" max="11274" width="3.85546875" style="24" customWidth="1"/>
    <col min="11275" max="11275" width="4.28515625" style="24" customWidth="1"/>
    <col min="11276" max="11276" width="4.5703125" style="24" customWidth="1"/>
    <col min="11277" max="11277" width="4.5703125" style="24" bestFit="1" customWidth="1"/>
    <col min="11278" max="11278" width="3.28515625" style="24" customWidth="1"/>
    <col min="11279" max="11279" width="4.5703125" style="24" customWidth="1"/>
    <col min="11280" max="11280" width="11.85546875" style="24" customWidth="1"/>
    <col min="11281" max="11281" width="8.5703125" style="24" customWidth="1"/>
    <col min="11282" max="11282" width="10" style="24" customWidth="1"/>
    <col min="11283" max="11283" width="11.42578125" style="24" customWidth="1"/>
    <col min="11284" max="11520" width="11.42578125" style="24"/>
    <col min="11521" max="11521" width="28.28515625" style="24" customWidth="1"/>
    <col min="11522" max="11522" width="22.5703125" style="24" customWidth="1"/>
    <col min="11523" max="11523" width="13.7109375" style="24" customWidth="1"/>
    <col min="11524" max="11524" width="4" style="24" customWidth="1"/>
    <col min="11525" max="11525" width="4.140625" style="24" customWidth="1"/>
    <col min="11526" max="11526" width="4.85546875" style="24" bestFit="1" customWidth="1"/>
    <col min="11527" max="11527" width="3.7109375" style="24" customWidth="1"/>
    <col min="11528" max="11528" width="5" style="24" bestFit="1" customWidth="1"/>
    <col min="11529" max="11529" width="4.28515625" style="24" bestFit="1" customWidth="1"/>
    <col min="11530" max="11530" width="3.85546875" style="24" customWidth="1"/>
    <col min="11531" max="11531" width="4.28515625" style="24" customWidth="1"/>
    <col min="11532" max="11532" width="4.5703125" style="24" customWidth="1"/>
    <col min="11533" max="11533" width="4.5703125" style="24" bestFit="1" customWidth="1"/>
    <col min="11534" max="11534" width="3.28515625" style="24" customWidth="1"/>
    <col min="11535" max="11535" width="4.5703125" style="24" customWidth="1"/>
    <col min="11536" max="11536" width="11.85546875" style="24" customWidth="1"/>
    <col min="11537" max="11537" width="8.5703125" style="24" customWidth="1"/>
    <col min="11538" max="11538" width="10" style="24" customWidth="1"/>
    <col min="11539" max="11539" width="11.42578125" style="24" customWidth="1"/>
    <col min="11540" max="11776" width="11.42578125" style="24"/>
    <col min="11777" max="11777" width="28.28515625" style="24" customWidth="1"/>
    <col min="11778" max="11778" width="22.5703125" style="24" customWidth="1"/>
    <col min="11779" max="11779" width="13.7109375" style="24" customWidth="1"/>
    <col min="11780" max="11780" width="4" style="24" customWidth="1"/>
    <col min="11781" max="11781" width="4.140625" style="24" customWidth="1"/>
    <col min="11782" max="11782" width="4.85546875" style="24" bestFit="1" customWidth="1"/>
    <col min="11783" max="11783" width="3.7109375" style="24" customWidth="1"/>
    <col min="11784" max="11784" width="5" style="24" bestFit="1" customWidth="1"/>
    <col min="11785" max="11785" width="4.28515625" style="24" bestFit="1" customWidth="1"/>
    <col min="11786" max="11786" width="3.85546875" style="24" customWidth="1"/>
    <col min="11787" max="11787" width="4.28515625" style="24" customWidth="1"/>
    <col min="11788" max="11788" width="4.5703125" style="24" customWidth="1"/>
    <col min="11789" max="11789" width="4.5703125" style="24" bestFit="1" customWidth="1"/>
    <col min="11790" max="11790" width="3.28515625" style="24" customWidth="1"/>
    <col min="11791" max="11791" width="4.5703125" style="24" customWidth="1"/>
    <col min="11792" max="11792" width="11.85546875" style="24" customWidth="1"/>
    <col min="11793" max="11793" width="8.5703125" style="24" customWidth="1"/>
    <col min="11794" max="11794" width="10" style="24" customWidth="1"/>
    <col min="11795" max="11795" width="11.42578125" style="24" customWidth="1"/>
    <col min="11796" max="12032" width="11.42578125" style="24"/>
    <col min="12033" max="12033" width="28.28515625" style="24" customWidth="1"/>
    <col min="12034" max="12034" width="22.5703125" style="24" customWidth="1"/>
    <col min="12035" max="12035" width="13.7109375" style="24" customWidth="1"/>
    <col min="12036" max="12036" width="4" style="24" customWidth="1"/>
    <col min="12037" max="12037" width="4.140625" style="24" customWidth="1"/>
    <col min="12038" max="12038" width="4.85546875" style="24" bestFit="1" customWidth="1"/>
    <col min="12039" max="12039" width="3.7109375" style="24" customWidth="1"/>
    <col min="12040" max="12040" width="5" style="24" bestFit="1" customWidth="1"/>
    <col min="12041" max="12041" width="4.28515625" style="24" bestFit="1" customWidth="1"/>
    <col min="12042" max="12042" width="3.85546875" style="24" customWidth="1"/>
    <col min="12043" max="12043" width="4.28515625" style="24" customWidth="1"/>
    <col min="12044" max="12044" width="4.5703125" style="24" customWidth="1"/>
    <col min="12045" max="12045" width="4.5703125" style="24" bestFit="1" customWidth="1"/>
    <col min="12046" max="12046" width="3.28515625" style="24" customWidth="1"/>
    <col min="12047" max="12047" width="4.5703125" style="24" customWidth="1"/>
    <col min="12048" max="12048" width="11.85546875" style="24" customWidth="1"/>
    <col min="12049" max="12049" width="8.5703125" style="24" customWidth="1"/>
    <col min="12050" max="12050" width="10" style="24" customWidth="1"/>
    <col min="12051" max="12051" width="11.42578125" style="24" customWidth="1"/>
    <col min="12052" max="12288" width="11.42578125" style="24"/>
    <col min="12289" max="12289" width="28.28515625" style="24" customWidth="1"/>
    <col min="12290" max="12290" width="22.5703125" style="24" customWidth="1"/>
    <col min="12291" max="12291" width="13.7109375" style="24" customWidth="1"/>
    <col min="12292" max="12292" width="4" style="24" customWidth="1"/>
    <col min="12293" max="12293" width="4.140625" style="24" customWidth="1"/>
    <col min="12294" max="12294" width="4.85546875" style="24" bestFit="1" customWidth="1"/>
    <col min="12295" max="12295" width="3.7109375" style="24" customWidth="1"/>
    <col min="12296" max="12296" width="5" style="24" bestFit="1" customWidth="1"/>
    <col min="12297" max="12297" width="4.28515625" style="24" bestFit="1" customWidth="1"/>
    <col min="12298" max="12298" width="3.85546875" style="24" customWidth="1"/>
    <col min="12299" max="12299" width="4.28515625" style="24" customWidth="1"/>
    <col min="12300" max="12300" width="4.5703125" style="24" customWidth="1"/>
    <col min="12301" max="12301" width="4.5703125" style="24" bestFit="1" customWidth="1"/>
    <col min="12302" max="12302" width="3.28515625" style="24" customWidth="1"/>
    <col min="12303" max="12303" width="4.5703125" style="24" customWidth="1"/>
    <col min="12304" max="12304" width="11.85546875" style="24" customWidth="1"/>
    <col min="12305" max="12305" width="8.5703125" style="24" customWidth="1"/>
    <col min="12306" max="12306" width="10" style="24" customWidth="1"/>
    <col min="12307" max="12307" width="11.42578125" style="24" customWidth="1"/>
    <col min="12308" max="12544" width="11.42578125" style="24"/>
    <col min="12545" max="12545" width="28.28515625" style="24" customWidth="1"/>
    <col min="12546" max="12546" width="22.5703125" style="24" customWidth="1"/>
    <col min="12547" max="12547" width="13.7109375" style="24" customWidth="1"/>
    <col min="12548" max="12548" width="4" style="24" customWidth="1"/>
    <col min="12549" max="12549" width="4.140625" style="24" customWidth="1"/>
    <col min="12550" max="12550" width="4.85546875" style="24" bestFit="1" customWidth="1"/>
    <col min="12551" max="12551" width="3.7109375" style="24" customWidth="1"/>
    <col min="12552" max="12552" width="5" style="24" bestFit="1" customWidth="1"/>
    <col min="12553" max="12553" width="4.28515625" style="24" bestFit="1" customWidth="1"/>
    <col min="12554" max="12554" width="3.85546875" style="24" customWidth="1"/>
    <col min="12555" max="12555" width="4.28515625" style="24" customWidth="1"/>
    <col min="12556" max="12556" width="4.5703125" style="24" customWidth="1"/>
    <col min="12557" max="12557" width="4.5703125" style="24" bestFit="1" customWidth="1"/>
    <col min="12558" max="12558" width="3.28515625" style="24" customWidth="1"/>
    <col min="12559" max="12559" width="4.5703125" style="24" customWidth="1"/>
    <col min="12560" max="12560" width="11.85546875" style="24" customWidth="1"/>
    <col min="12561" max="12561" width="8.5703125" style="24" customWidth="1"/>
    <col min="12562" max="12562" width="10" style="24" customWidth="1"/>
    <col min="12563" max="12563" width="11.42578125" style="24" customWidth="1"/>
    <col min="12564" max="12800" width="11.42578125" style="24"/>
    <col min="12801" max="12801" width="28.28515625" style="24" customWidth="1"/>
    <col min="12802" max="12802" width="22.5703125" style="24" customWidth="1"/>
    <col min="12803" max="12803" width="13.7109375" style="24" customWidth="1"/>
    <col min="12804" max="12804" width="4" style="24" customWidth="1"/>
    <col min="12805" max="12805" width="4.140625" style="24" customWidth="1"/>
    <col min="12806" max="12806" width="4.85546875" style="24" bestFit="1" customWidth="1"/>
    <col min="12807" max="12807" width="3.7109375" style="24" customWidth="1"/>
    <col min="12808" max="12808" width="5" style="24" bestFit="1" customWidth="1"/>
    <col min="12809" max="12809" width="4.28515625" style="24" bestFit="1" customWidth="1"/>
    <col min="12810" max="12810" width="3.85546875" style="24" customWidth="1"/>
    <col min="12811" max="12811" width="4.28515625" style="24" customWidth="1"/>
    <col min="12812" max="12812" width="4.5703125" style="24" customWidth="1"/>
    <col min="12813" max="12813" width="4.5703125" style="24" bestFit="1" customWidth="1"/>
    <col min="12814" max="12814" width="3.28515625" style="24" customWidth="1"/>
    <col min="12815" max="12815" width="4.5703125" style="24" customWidth="1"/>
    <col min="12816" max="12816" width="11.85546875" style="24" customWidth="1"/>
    <col min="12817" max="12817" width="8.5703125" style="24" customWidth="1"/>
    <col min="12818" max="12818" width="10" style="24" customWidth="1"/>
    <col min="12819" max="12819" width="11.42578125" style="24" customWidth="1"/>
    <col min="12820" max="13056" width="11.42578125" style="24"/>
    <col min="13057" max="13057" width="28.28515625" style="24" customWidth="1"/>
    <col min="13058" max="13058" width="22.5703125" style="24" customWidth="1"/>
    <col min="13059" max="13059" width="13.7109375" style="24" customWidth="1"/>
    <col min="13060" max="13060" width="4" style="24" customWidth="1"/>
    <col min="13061" max="13061" width="4.140625" style="24" customWidth="1"/>
    <col min="13062" max="13062" width="4.85546875" style="24" bestFit="1" customWidth="1"/>
    <col min="13063" max="13063" width="3.7109375" style="24" customWidth="1"/>
    <col min="13064" max="13064" width="5" style="24" bestFit="1" customWidth="1"/>
    <col min="13065" max="13065" width="4.28515625" style="24" bestFit="1" customWidth="1"/>
    <col min="13066" max="13066" width="3.85546875" style="24" customWidth="1"/>
    <col min="13067" max="13067" width="4.28515625" style="24" customWidth="1"/>
    <col min="13068" max="13068" width="4.5703125" style="24" customWidth="1"/>
    <col min="13069" max="13069" width="4.5703125" style="24" bestFit="1" customWidth="1"/>
    <col min="13070" max="13070" width="3.28515625" style="24" customWidth="1"/>
    <col min="13071" max="13071" width="4.5703125" style="24" customWidth="1"/>
    <col min="13072" max="13072" width="11.85546875" style="24" customWidth="1"/>
    <col min="13073" max="13073" width="8.5703125" style="24" customWidth="1"/>
    <col min="13074" max="13074" width="10" style="24" customWidth="1"/>
    <col min="13075" max="13075" width="11.42578125" style="24" customWidth="1"/>
    <col min="13076" max="13312" width="11.42578125" style="24"/>
    <col min="13313" max="13313" width="28.28515625" style="24" customWidth="1"/>
    <col min="13314" max="13314" width="22.5703125" style="24" customWidth="1"/>
    <col min="13315" max="13315" width="13.7109375" style="24" customWidth="1"/>
    <col min="13316" max="13316" width="4" style="24" customWidth="1"/>
    <col min="13317" max="13317" width="4.140625" style="24" customWidth="1"/>
    <col min="13318" max="13318" width="4.85546875" style="24" bestFit="1" customWidth="1"/>
    <col min="13319" max="13319" width="3.7109375" style="24" customWidth="1"/>
    <col min="13320" max="13320" width="5" style="24" bestFit="1" customWidth="1"/>
    <col min="13321" max="13321" width="4.28515625" style="24" bestFit="1" customWidth="1"/>
    <col min="13322" max="13322" width="3.85546875" style="24" customWidth="1"/>
    <col min="13323" max="13323" width="4.28515625" style="24" customWidth="1"/>
    <col min="13324" max="13324" width="4.5703125" style="24" customWidth="1"/>
    <col min="13325" max="13325" width="4.5703125" style="24" bestFit="1" customWidth="1"/>
    <col min="13326" max="13326" width="3.28515625" style="24" customWidth="1"/>
    <col min="13327" max="13327" width="4.5703125" style="24" customWidth="1"/>
    <col min="13328" max="13328" width="11.85546875" style="24" customWidth="1"/>
    <col min="13329" max="13329" width="8.5703125" style="24" customWidth="1"/>
    <col min="13330" max="13330" width="10" style="24" customWidth="1"/>
    <col min="13331" max="13331" width="11.42578125" style="24" customWidth="1"/>
    <col min="13332" max="13568" width="11.42578125" style="24"/>
    <col min="13569" max="13569" width="28.28515625" style="24" customWidth="1"/>
    <col min="13570" max="13570" width="22.5703125" style="24" customWidth="1"/>
    <col min="13571" max="13571" width="13.7109375" style="24" customWidth="1"/>
    <col min="13572" max="13572" width="4" style="24" customWidth="1"/>
    <col min="13573" max="13573" width="4.140625" style="24" customWidth="1"/>
    <col min="13574" max="13574" width="4.85546875" style="24" bestFit="1" customWidth="1"/>
    <col min="13575" max="13575" width="3.7109375" style="24" customWidth="1"/>
    <col min="13576" max="13576" width="5" style="24" bestFit="1" customWidth="1"/>
    <col min="13577" max="13577" width="4.28515625" style="24" bestFit="1" customWidth="1"/>
    <col min="13578" max="13578" width="3.85546875" style="24" customWidth="1"/>
    <col min="13579" max="13579" width="4.28515625" style="24" customWidth="1"/>
    <col min="13580" max="13580" width="4.5703125" style="24" customWidth="1"/>
    <col min="13581" max="13581" width="4.5703125" style="24" bestFit="1" customWidth="1"/>
    <col min="13582" max="13582" width="3.28515625" style="24" customWidth="1"/>
    <col min="13583" max="13583" width="4.5703125" style="24" customWidth="1"/>
    <col min="13584" max="13584" width="11.85546875" style="24" customWidth="1"/>
    <col min="13585" max="13585" width="8.5703125" style="24" customWidth="1"/>
    <col min="13586" max="13586" width="10" style="24" customWidth="1"/>
    <col min="13587" max="13587" width="11.42578125" style="24" customWidth="1"/>
    <col min="13588" max="13824" width="11.42578125" style="24"/>
    <col min="13825" max="13825" width="28.28515625" style="24" customWidth="1"/>
    <col min="13826" max="13826" width="22.5703125" style="24" customWidth="1"/>
    <col min="13827" max="13827" width="13.7109375" style="24" customWidth="1"/>
    <col min="13828" max="13828" width="4" style="24" customWidth="1"/>
    <col min="13829" max="13829" width="4.140625" style="24" customWidth="1"/>
    <col min="13830" max="13830" width="4.85546875" style="24" bestFit="1" customWidth="1"/>
    <col min="13831" max="13831" width="3.7109375" style="24" customWidth="1"/>
    <col min="13832" max="13832" width="5" style="24" bestFit="1" customWidth="1"/>
    <col min="13833" max="13833" width="4.28515625" style="24" bestFit="1" customWidth="1"/>
    <col min="13834" max="13834" width="3.85546875" style="24" customWidth="1"/>
    <col min="13835" max="13835" width="4.28515625" style="24" customWidth="1"/>
    <col min="13836" max="13836" width="4.5703125" style="24" customWidth="1"/>
    <col min="13837" max="13837" width="4.5703125" style="24" bestFit="1" customWidth="1"/>
    <col min="13838" max="13838" width="3.28515625" style="24" customWidth="1"/>
    <col min="13839" max="13839" width="4.5703125" style="24" customWidth="1"/>
    <col min="13840" max="13840" width="11.85546875" style="24" customWidth="1"/>
    <col min="13841" max="13841" width="8.5703125" style="24" customWidth="1"/>
    <col min="13842" max="13842" width="10" style="24" customWidth="1"/>
    <col min="13843" max="13843" width="11.42578125" style="24" customWidth="1"/>
    <col min="13844" max="14080" width="11.42578125" style="24"/>
    <col min="14081" max="14081" width="28.28515625" style="24" customWidth="1"/>
    <col min="14082" max="14082" width="22.5703125" style="24" customWidth="1"/>
    <col min="14083" max="14083" width="13.7109375" style="24" customWidth="1"/>
    <col min="14084" max="14084" width="4" style="24" customWidth="1"/>
    <col min="14085" max="14085" width="4.140625" style="24" customWidth="1"/>
    <col min="14086" max="14086" width="4.85546875" style="24" bestFit="1" customWidth="1"/>
    <col min="14087" max="14087" width="3.7109375" style="24" customWidth="1"/>
    <col min="14088" max="14088" width="5" style="24" bestFit="1" customWidth="1"/>
    <col min="14089" max="14089" width="4.28515625" style="24" bestFit="1" customWidth="1"/>
    <col min="14090" max="14090" width="3.85546875" style="24" customWidth="1"/>
    <col min="14091" max="14091" width="4.28515625" style="24" customWidth="1"/>
    <col min="14092" max="14092" width="4.5703125" style="24" customWidth="1"/>
    <col min="14093" max="14093" width="4.5703125" style="24" bestFit="1" customWidth="1"/>
    <col min="14094" max="14094" width="3.28515625" style="24" customWidth="1"/>
    <col min="14095" max="14095" width="4.5703125" style="24" customWidth="1"/>
    <col min="14096" max="14096" width="11.85546875" style="24" customWidth="1"/>
    <col min="14097" max="14097" width="8.5703125" style="24" customWidth="1"/>
    <col min="14098" max="14098" width="10" style="24" customWidth="1"/>
    <col min="14099" max="14099" width="11.42578125" style="24" customWidth="1"/>
    <col min="14100" max="14336" width="11.42578125" style="24"/>
    <col min="14337" max="14337" width="28.28515625" style="24" customWidth="1"/>
    <col min="14338" max="14338" width="22.5703125" style="24" customWidth="1"/>
    <col min="14339" max="14339" width="13.7109375" style="24" customWidth="1"/>
    <col min="14340" max="14340" width="4" style="24" customWidth="1"/>
    <col min="14341" max="14341" width="4.140625" style="24" customWidth="1"/>
    <col min="14342" max="14342" width="4.85546875" style="24" bestFit="1" customWidth="1"/>
    <col min="14343" max="14343" width="3.7109375" style="24" customWidth="1"/>
    <col min="14344" max="14344" width="5" style="24" bestFit="1" customWidth="1"/>
    <col min="14345" max="14345" width="4.28515625" style="24" bestFit="1" customWidth="1"/>
    <col min="14346" max="14346" width="3.85546875" style="24" customWidth="1"/>
    <col min="14347" max="14347" width="4.28515625" style="24" customWidth="1"/>
    <col min="14348" max="14348" width="4.5703125" style="24" customWidth="1"/>
    <col min="14349" max="14349" width="4.5703125" style="24" bestFit="1" customWidth="1"/>
    <col min="14350" max="14350" width="3.28515625" style="24" customWidth="1"/>
    <col min="14351" max="14351" width="4.5703125" style="24" customWidth="1"/>
    <col min="14352" max="14352" width="11.85546875" style="24" customWidth="1"/>
    <col min="14353" max="14353" width="8.5703125" style="24" customWidth="1"/>
    <col min="14354" max="14354" width="10" style="24" customWidth="1"/>
    <col min="14355" max="14355" width="11.42578125" style="24" customWidth="1"/>
    <col min="14356" max="14592" width="11.42578125" style="24"/>
    <col min="14593" max="14593" width="28.28515625" style="24" customWidth="1"/>
    <col min="14594" max="14594" width="22.5703125" style="24" customWidth="1"/>
    <col min="14595" max="14595" width="13.7109375" style="24" customWidth="1"/>
    <col min="14596" max="14596" width="4" style="24" customWidth="1"/>
    <col min="14597" max="14597" width="4.140625" style="24" customWidth="1"/>
    <col min="14598" max="14598" width="4.85546875" style="24" bestFit="1" customWidth="1"/>
    <col min="14599" max="14599" width="3.7109375" style="24" customWidth="1"/>
    <col min="14600" max="14600" width="5" style="24" bestFit="1" customWidth="1"/>
    <col min="14601" max="14601" width="4.28515625" style="24" bestFit="1" customWidth="1"/>
    <col min="14602" max="14602" width="3.85546875" style="24" customWidth="1"/>
    <col min="14603" max="14603" width="4.28515625" style="24" customWidth="1"/>
    <col min="14604" max="14604" width="4.5703125" style="24" customWidth="1"/>
    <col min="14605" max="14605" width="4.5703125" style="24" bestFit="1" customWidth="1"/>
    <col min="14606" max="14606" width="3.28515625" style="24" customWidth="1"/>
    <col min="14607" max="14607" width="4.5703125" style="24" customWidth="1"/>
    <col min="14608" max="14608" width="11.85546875" style="24" customWidth="1"/>
    <col min="14609" max="14609" width="8.5703125" style="24" customWidth="1"/>
    <col min="14610" max="14610" width="10" style="24" customWidth="1"/>
    <col min="14611" max="14611" width="11.42578125" style="24" customWidth="1"/>
    <col min="14612" max="14848" width="11.42578125" style="24"/>
    <col min="14849" max="14849" width="28.28515625" style="24" customWidth="1"/>
    <col min="14850" max="14850" width="22.5703125" style="24" customWidth="1"/>
    <col min="14851" max="14851" width="13.7109375" style="24" customWidth="1"/>
    <col min="14852" max="14852" width="4" style="24" customWidth="1"/>
    <col min="14853" max="14853" width="4.140625" style="24" customWidth="1"/>
    <col min="14854" max="14854" width="4.85546875" style="24" bestFit="1" customWidth="1"/>
    <col min="14855" max="14855" width="3.7109375" style="24" customWidth="1"/>
    <col min="14856" max="14856" width="5" style="24" bestFit="1" customWidth="1"/>
    <col min="14857" max="14857" width="4.28515625" style="24" bestFit="1" customWidth="1"/>
    <col min="14858" max="14858" width="3.85546875" style="24" customWidth="1"/>
    <col min="14859" max="14859" width="4.28515625" style="24" customWidth="1"/>
    <col min="14860" max="14860" width="4.5703125" style="24" customWidth="1"/>
    <col min="14861" max="14861" width="4.5703125" style="24" bestFit="1" customWidth="1"/>
    <col min="14862" max="14862" width="3.28515625" style="24" customWidth="1"/>
    <col min="14863" max="14863" width="4.5703125" style="24" customWidth="1"/>
    <col min="14864" max="14864" width="11.85546875" style="24" customWidth="1"/>
    <col min="14865" max="14865" width="8.5703125" style="24" customWidth="1"/>
    <col min="14866" max="14866" width="10" style="24" customWidth="1"/>
    <col min="14867" max="14867" width="11.42578125" style="24" customWidth="1"/>
    <col min="14868" max="15104" width="11.42578125" style="24"/>
    <col min="15105" max="15105" width="28.28515625" style="24" customWidth="1"/>
    <col min="15106" max="15106" width="22.5703125" style="24" customWidth="1"/>
    <col min="15107" max="15107" width="13.7109375" style="24" customWidth="1"/>
    <col min="15108" max="15108" width="4" style="24" customWidth="1"/>
    <col min="15109" max="15109" width="4.140625" style="24" customWidth="1"/>
    <col min="15110" max="15110" width="4.85546875" style="24" bestFit="1" customWidth="1"/>
    <col min="15111" max="15111" width="3.7109375" style="24" customWidth="1"/>
    <col min="15112" max="15112" width="5" style="24" bestFit="1" customWidth="1"/>
    <col min="15113" max="15113" width="4.28515625" style="24" bestFit="1" customWidth="1"/>
    <col min="15114" max="15114" width="3.85546875" style="24" customWidth="1"/>
    <col min="15115" max="15115" width="4.28515625" style="24" customWidth="1"/>
    <col min="15116" max="15116" width="4.5703125" style="24" customWidth="1"/>
    <col min="15117" max="15117" width="4.5703125" style="24" bestFit="1" customWidth="1"/>
    <col min="15118" max="15118" width="3.28515625" style="24" customWidth="1"/>
    <col min="15119" max="15119" width="4.5703125" style="24" customWidth="1"/>
    <col min="15120" max="15120" width="11.85546875" style="24" customWidth="1"/>
    <col min="15121" max="15121" width="8.5703125" style="24" customWidth="1"/>
    <col min="15122" max="15122" width="10" style="24" customWidth="1"/>
    <col min="15123" max="15123" width="11.42578125" style="24" customWidth="1"/>
    <col min="15124" max="15360" width="11.42578125" style="24"/>
    <col min="15361" max="15361" width="28.28515625" style="24" customWidth="1"/>
    <col min="15362" max="15362" width="22.5703125" style="24" customWidth="1"/>
    <col min="15363" max="15363" width="13.7109375" style="24" customWidth="1"/>
    <col min="15364" max="15364" width="4" style="24" customWidth="1"/>
    <col min="15365" max="15365" width="4.140625" style="24" customWidth="1"/>
    <col min="15366" max="15366" width="4.85546875" style="24" bestFit="1" customWidth="1"/>
    <col min="15367" max="15367" width="3.7109375" style="24" customWidth="1"/>
    <col min="15368" max="15368" width="5" style="24" bestFit="1" customWidth="1"/>
    <col min="15369" max="15369" width="4.28515625" style="24" bestFit="1" customWidth="1"/>
    <col min="15370" max="15370" width="3.85546875" style="24" customWidth="1"/>
    <col min="15371" max="15371" width="4.28515625" style="24" customWidth="1"/>
    <col min="15372" max="15372" width="4.5703125" style="24" customWidth="1"/>
    <col min="15373" max="15373" width="4.5703125" style="24" bestFit="1" customWidth="1"/>
    <col min="15374" max="15374" width="3.28515625" style="24" customWidth="1"/>
    <col min="15375" max="15375" width="4.5703125" style="24" customWidth="1"/>
    <col min="15376" max="15376" width="11.85546875" style="24" customWidth="1"/>
    <col min="15377" max="15377" width="8.5703125" style="24" customWidth="1"/>
    <col min="15378" max="15378" width="10" style="24" customWidth="1"/>
    <col min="15379" max="15379" width="11.42578125" style="24" customWidth="1"/>
    <col min="15380" max="15616" width="11.42578125" style="24"/>
    <col min="15617" max="15617" width="28.28515625" style="24" customWidth="1"/>
    <col min="15618" max="15618" width="22.5703125" style="24" customWidth="1"/>
    <col min="15619" max="15619" width="13.7109375" style="24" customWidth="1"/>
    <col min="15620" max="15620" width="4" style="24" customWidth="1"/>
    <col min="15621" max="15621" width="4.140625" style="24" customWidth="1"/>
    <col min="15622" max="15622" width="4.85546875" style="24" bestFit="1" customWidth="1"/>
    <col min="15623" max="15623" width="3.7109375" style="24" customWidth="1"/>
    <col min="15624" max="15624" width="5" style="24" bestFit="1" customWidth="1"/>
    <col min="15625" max="15625" width="4.28515625" style="24" bestFit="1" customWidth="1"/>
    <col min="15626" max="15626" width="3.85546875" style="24" customWidth="1"/>
    <col min="15627" max="15627" width="4.28515625" style="24" customWidth="1"/>
    <col min="15628" max="15628" width="4.5703125" style="24" customWidth="1"/>
    <col min="15629" max="15629" width="4.5703125" style="24" bestFit="1" customWidth="1"/>
    <col min="15630" max="15630" width="3.28515625" style="24" customWidth="1"/>
    <col min="15631" max="15631" width="4.5703125" style="24" customWidth="1"/>
    <col min="15632" max="15632" width="11.85546875" style="24" customWidth="1"/>
    <col min="15633" max="15633" width="8.5703125" style="24" customWidth="1"/>
    <col min="15634" max="15634" width="10" style="24" customWidth="1"/>
    <col min="15635" max="15635" width="11.42578125" style="24" customWidth="1"/>
    <col min="15636" max="15872" width="11.42578125" style="24"/>
    <col min="15873" max="15873" width="28.28515625" style="24" customWidth="1"/>
    <col min="15874" max="15874" width="22.5703125" style="24" customWidth="1"/>
    <col min="15875" max="15875" width="13.7109375" style="24" customWidth="1"/>
    <col min="15876" max="15876" width="4" style="24" customWidth="1"/>
    <col min="15877" max="15877" width="4.140625" style="24" customWidth="1"/>
    <col min="15878" max="15878" width="4.85546875" style="24" bestFit="1" customWidth="1"/>
    <col min="15879" max="15879" width="3.7109375" style="24" customWidth="1"/>
    <col min="15880" max="15880" width="5" style="24" bestFit="1" customWidth="1"/>
    <col min="15881" max="15881" width="4.28515625" style="24" bestFit="1" customWidth="1"/>
    <col min="15882" max="15882" width="3.85546875" style="24" customWidth="1"/>
    <col min="15883" max="15883" width="4.28515625" style="24" customWidth="1"/>
    <col min="15884" max="15884" width="4.5703125" style="24" customWidth="1"/>
    <col min="15885" max="15885" width="4.5703125" style="24" bestFit="1" customWidth="1"/>
    <col min="15886" max="15886" width="3.28515625" style="24" customWidth="1"/>
    <col min="15887" max="15887" width="4.5703125" style="24" customWidth="1"/>
    <col min="15888" max="15888" width="11.85546875" style="24" customWidth="1"/>
    <col min="15889" max="15889" width="8.5703125" style="24" customWidth="1"/>
    <col min="15890" max="15890" width="10" style="24" customWidth="1"/>
    <col min="15891" max="15891" width="11.42578125" style="24" customWidth="1"/>
    <col min="15892" max="16128" width="11.42578125" style="24"/>
    <col min="16129" max="16129" width="28.28515625" style="24" customWidth="1"/>
    <col min="16130" max="16130" width="22.5703125" style="24" customWidth="1"/>
    <col min="16131" max="16131" width="13.7109375" style="24" customWidth="1"/>
    <col min="16132" max="16132" width="4" style="24" customWidth="1"/>
    <col min="16133" max="16133" width="4.140625" style="24" customWidth="1"/>
    <col min="16134" max="16134" width="4.85546875" style="24" bestFit="1" customWidth="1"/>
    <col min="16135" max="16135" width="3.7109375" style="24" customWidth="1"/>
    <col min="16136" max="16136" width="5" style="24" bestFit="1" customWidth="1"/>
    <col min="16137" max="16137" width="4.28515625" style="24" bestFit="1" customWidth="1"/>
    <col min="16138" max="16138" width="3.85546875" style="24" customWidth="1"/>
    <col min="16139" max="16139" width="4.28515625" style="24" customWidth="1"/>
    <col min="16140" max="16140" width="4.5703125" style="24" customWidth="1"/>
    <col min="16141" max="16141" width="4.5703125" style="24" bestFit="1" customWidth="1"/>
    <col min="16142" max="16142" width="3.28515625" style="24" customWidth="1"/>
    <col min="16143" max="16143" width="4.5703125" style="24" customWidth="1"/>
    <col min="16144" max="16144" width="11.85546875" style="24" customWidth="1"/>
    <col min="16145" max="16145" width="8.5703125" style="24" customWidth="1"/>
    <col min="16146" max="16146" width="10" style="24" customWidth="1"/>
    <col min="16147" max="16147" width="11.42578125" style="24" customWidth="1"/>
    <col min="16148" max="16384" width="11.42578125" style="24"/>
  </cols>
  <sheetData>
    <row r="1" spans="1:19" customFormat="1" x14ac:dyDescent="0.25"/>
    <row r="2" spans="1:19" customFormat="1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customFormat="1" ht="21.7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customFormat="1" ht="21" hidden="1" x14ac:dyDescent="0.3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customFormat="1" ht="21" hidden="1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customFormat="1" ht="21" hidden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customFormat="1" ht="21" hidden="1" x14ac:dyDescent="0.35">
      <c r="A7" s="1310" t="s">
        <v>4</v>
      </c>
      <c r="B7" s="1310" t="s">
        <v>5</v>
      </c>
      <c r="C7" s="1310" t="s">
        <v>6</v>
      </c>
      <c r="D7" s="1312" t="s">
        <v>7</v>
      </c>
      <c r="E7" s="1312"/>
      <c r="F7" s="1312"/>
      <c r="G7" s="1312" t="s">
        <v>8</v>
      </c>
      <c r="H7" s="1312"/>
      <c r="I7" s="1312"/>
      <c r="J7" s="1312" t="s">
        <v>9</v>
      </c>
      <c r="K7" s="1312"/>
      <c r="L7" s="1312"/>
      <c r="M7" s="1312" t="s">
        <v>10</v>
      </c>
      <c r="N7" s="1312"/>
      <c r="O7" s="1312"/>
      <c r="P7" s="1313" t="s">
        <v>11</v>
      </c>
      <c r="Q7" s="1314"/>
      <c r="R7" s="1315"/>
      <c r="S7" s="1310" t="s">
        <v>12</v>
      </c>
    </row>
    <row r="8" spans="1:19" customFormat="1" ht="21" hidden="1" x14ac:dyDescent="0.25">
      <c r="A8" s="1311"/>
      <c r="B8" s="1311"/>
      <c r="C8" s="1311"/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3" t="s">
        <v>25</v>
      </c>
      <c r="Q8" s="3" t="s">
        <v>26</v>
      </c>
      <c r="R8" s="3" t="s">
        <v>27</v>
      </c>
      <c r="S8" s="1311"/>
    </row>
    <row r="9" spans="1:19" customFormat="1" ht="189" hidden="1" x14ac:dyDescent="0.35">
      <c r="A9" s="4" t="s">
        <v>28</v>
      </c>
      <c r="B9" s="4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>
        <f>SUM(P11:P12)</f>
        <v>40000</v>
      </c>
      <c r="Q9" s="6"/>
      <c r="R9" s="6"/>
      <c r="S9" s="6" t="s">
        <v>30</v>
      </c>
    </row>
    <row r="10" spans="1:19" customFormat="1" ht="84" hidden="1" x14ac:dyDescent="0.25">
      <c r="A10" s="7" t="s">
        <v>31</v>
      </c>
      <c r="B10" s="8" t="s">
        <v>32</v>
      </c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>
        <f>SUM(P12:P16)</f>
        <v>60000</v>
      </c>
      <c r="Q10" s="11"/>
      <c r="R10" s="11"/>
      <c r="S10" s="10" t="s">
        <v>30</v>
      </c>
    </row>
    <row r="11" spans="1:19" customFormat="1" ht="84" hidden="1" x14ac:dyDescent="0.25">
      <c r="A11" s="12" t="s">
        <v>33</v>
      </c>
      <c r="B11" s="8" t="s">
        <v>34</v>
      </c>
      <c r="C11" s="9" t="s">
        <v>35</v>
      </c>
      <c r="D11" s="10">
        <v>2</v>
      </c>
      <c r="E11" s="10">
        <v>1</v>
      </c>
      <c r="F11" s="10">
        <v>2</v>
      </c>
      <c r="G11" s="10">
        <v>1</v>
      </c>
      <c r="H11" s="10">
        <v>2</v>
      </c>
      <c r="I11" s="10">
        <v>2</v>
      </c>
      <c r="J11" s="10">
        <v>2</v>
      </c>
      <c r="K11" s="10">
        <v>2</v>
      </c>
      <c r="L11" s="10">
        <v>2</v>
      </c>
      <c r="M11" s="10">
        <v>2</v>
      </c>
      <c r="N11" s="10">
        <v>1</v>
      </c>
      <c r="O11" s="10">
        <v>1</v>
      </c>
      <c r="P11" s="11" t="s">
        <v>36</v>
      </c>
      <c r="Q11" s="11"/>
      <c r="R11" s="11"/>
      <c r="S11" s="10" t="s">
        <v>30</v>
      </c>
    </row>
    <row r="12" spans="1:19" customFormat="1" ht="126" hidden="1" x14ac:dyDescent="0.25">
      <c r="A12" s="12" t="s">
        <v>37</v>
      </c>
      <c r="B12" s="8" t="s">
        <v>38</v>
      </c>
      <c r="C12" s="9" t="s">
        <v>39</v>
      </c>
      <c r="D12" s="10"/>
      <c r="E12" s="10"/>
      <c r="F12" s="10">
        <v>1</v>
      </c>
      <c r="G12" s="10"/>
      <c r="H12" s="10"/>
      <c r="I12" s="10"/>
      <c r="J12" s="10"/>
      <c r="K12" s="10"/>
      <c r="L12" s="10">
        <v>1</v>
      </c>
      <c r="M12" s="10"/>
      <c r="N12" s="10"/>
      <c r="O12" s="10"/>
      <c r="P12" s="13">
        <v>40000</v>
      </c>
      <c r="Q12" s="13"/>
      <c r="R12" s="13"/>
      <c r="S12" s="10" t="s">
        <v>30</v>
      </c>
    </row>
    <row r="13" spans="1:19" customFormat="1" ht="84" hidden="1" x14ac:dyDescent="0.25">
      <c r="A13" s="7" t="s">
        <v>40</v>
      </c>
      <c r="B13" s="8" t="s">
        <v>41</v>
      </c>
      <c r="C13" s="12" t="s">
        <v>42</v>
      </c>
      <c r="D13" s="10">
        <v>2</v>
      </c>
      <c r="E13" s="10">
        <v>2</v>
      </c>
      <c r="F13" s="10">
        <v>2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1" t="s">
        <v>36</v>
      </c>
      <c r="Q13" s="11"/>
      <c r="R13" s="11"/>
      <c r="S13" s="10" t="s">
        <v>30</v>
      </c>
    </row>
    <row r="14" spans="1:19" customFormat="1" ht="147" hidden="1" x14ac:dyDescent="0.25">
      <c r="A14" s="7" t="s">
        <v>43</v>
      </c>
      <c r="B14" s="8" t="s">
        <v>44</v>
      </c>
      <c r="C14" s="12" t="s">
        <v>45</v>
      </c>
      <c r="D14" s="10"/>
      <c r="E14" s="10"/>
      <c r="F14" s="10"/>
      <c r="G14" s="10">
        <v>1</v>
      </c>
      <c r="H14" s="10"/>
      <c r="I14" s="10"/>
      <c r="J14" s="10"/>
      <c r="K14" s="10">
        <v>1</v>
      </c>
      <c r="L14" s="10"/>
      <c r="M14" s="10"/>
      <c r="N14" s="10"/>
      <c r="O14" s="10">
        <v>1</v>
      </c>
      <c r="P14" s="11" t="s">
        <v>36</v>
      </c>
      <c r="Q14" s="11"/>
      <c r="R14" s="11"/>
      <c r="S14" s="10" t="s">
        <v>30</v>
      </c>
    </row>
    <row r="15" spans="1:19" customFormat="1" ht="126" hidden="1" x14ac:dyDescent="0.25">
      <c r="A15" s="7" t="s">
        <v>46</v>
      </c>
      <c r="B15" s="8" t="s">
        <v>47</v>
      </c>
      <c r="C15" s="1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0" t="s">
        <v>30</v>
      </c>
    </row>
    <row r="16" spans="1:19" customFormat="1" ht="147" hidden="1" x14ac:dyDescent="0.35">
      <c r="A16" s="4" t="s">
        <v>48</v>
      </c>
      <c r="B16" s="4" t="s">
        <v>49</v>
      </c>
      <c r="C16" s="14" t="s">
        <v>50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5">
        <f>SUM(P17:P22)</f>
        <v>20000</v>
      </c>
      <c r="Q16" s="15"/>
      <c r="R16" s="15"/>
      <c r="S16" s="6" t="s">
        <v>30</v>
      </c>
    </row>
    <row r="17" spans="1:20" customFormat="1" ht="105" hidden="1" x14ac:dyDescent="0.25">
      <c r="A17" s="7" t="s">
        <v>51</v>
      </c>
      <c r="B17" s="8" t="s">
        <v>52</v>
      </c>
      <c r="C17" s="9" t="s">
        <v>53</v>
      </c>
      <c r="D17" s="10">
        <v>3</v>
      </c>
      <c r="E17" s="10">
        <v>4</v>
      </c>
      <c r="F17" s="10">
        <v>3</v>
      </c>
      <c r="G17" s="10">
        <v>4</v>
      </c>
      <c r="H17" s="10">
        <v>3</v>
      </c>
      <c r="I17" s="10">
        <v>4</v>
      </c>
      <c r="J17" s="10">
        <v>3</v>
      </c>
      <c r="K17" s="10">
        <v>4</v>
      </c>
      <c r="L17" s="10">
        <v>3</v>
      </c>
      <c r="M17" s="10">
        <v>3</v>
      </c>
      <c r="N17" s="10">
        <v>3</v>
      </c>
      <c r="O17" s="10">
        <v>3</v>
      </c>
      <c r="P17" s="11" t="s">
        <v>36</v>
      </c>
      <c r="Q17" s="11"/>
      <c r="R17" s="11"/>
      <c r="S17" s="10" t="s">
        <v>30</v>
      </c>
    </row>
    <row r="18" spans="1:20" customFormat="1" ht="105" hidden="1" x14ac:dyDescent="0.25">
      <c r="A18" s="7" t="s">
        <v>54</v>
      </c>
      <c r="B18" s="8" t="s">
        <v>52</v>
      </c>
      <c r="C18" s="9" t="s">
        <v>55</v>
      </c>
      <c r="D18" s="10">
        <v>3</v>
      </c>
      <c r="E18" s="10">
        <v>4</v>
      </c>
      <c r="F18" s="10">
        <v>3</v>
      </c>
      <c r="G18" s="10">
        <v>4</v>
      </c>
      <c r="H18" s="10">
        <v>3</v>
      </c>
      <c r="I18" s="10">
        <v>4</v>
      </c>
      <c r="J18" s="10">
        <v>3</v>
      </c>
      <c r="K18" s="10">
        <v>4</v>
      </c>
      <c r="L18" s="10">
        <v>3</v>
      </c>
      <c r="M18" s="10">
        <v>3</v>
      </c>
      <c r="N18" s="10">
        <v>3</v>
      </c>
      <c r="O18" s="10">
        <v>3</v>
      </c>
      <c r="P18" s="11">
        <v>20000</v>
      </c>
      <c r="Q18" s="11"/>
      <c r="R18" s="11"/>
      <c r="S18" s="10" t="s">
        <v>30</v>
      </c>
    </row>
    <row r="19" spans="1:20" customFormat="1" ht="105" hidden="1" x14ac:dyDescent="0.25">
      <c r="A19" s="7" t="s">
        <v>56</v>
      </c>
      <c r="B19" s="8" t="s">
        <v>57</v>
      </c>
      <c r="C19" s="9" t="s">
        <v>58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 s="10">
        <v>1</v>
      </c>
      <c r="N19" s="10"/>
      <c r="O19" s="10"/>
      <c r="P19" s="11" t="s">
        <v>36</v>
      </c>
      <c r="Q19" s="11"/>
      <c r="R19" s="11"/>
      <c r="S19" s="10" t="s">
        <v>30</v>
      </c>
    </row>
    <row r="20" spans="1:20" customFormat="1" ht="105" hidden="1" x14ac:dyDescent="0.25">
      <c r="A20" s="7" t="s">
        <v>59</v>
      </c>
      <c r="B20" s="8" t="s">
        <v>60</v>
      </c>
      <c r="C20" s="9" t="s">
        <v>61</v>
      </c>
      <c r="D20" s="10">
        <v>7</v>
      </c>
      <c r="E20" s="10">
        <v>7</v>
      </c>
      <c r="F20" s="10">
        <v>7</v>
      </c>
      <c r="G20" s="10">
        <v>6</v>
      </c>
      <c r="H20" s="10">
        <v>6</v>
      </c>
      <c r="I20" s="10">
        <v>6</v>
      </c>
      <c r="J20" s="10">
        <v>6</v>
      </c>
      <c r="K20" s="10">
        <v>6</v>
      </c>
      <c r="L20" s="10">
        <v>6</v>
      </c>
      <c r="M20" s="10">
        <v>6</v>
      </c>
      <c r="N20" s="10">
        <v>6</v>
      </c>
      <c r="O20" s="10">
        <v>6</v>
      </c>
      <c r="P20" s="11" t="s">
        <v>36</v>
      </c>
      <c r="Q20" s="11"/>
      <c r="R20" s="11"/>
      <c r="S20" s="10" t="s">
        <v>30</v>
      </c>
    </row>
    <row r="21" spans="1:20" customFormat="1" ht="84" hidden="1" x14ac:dyDescent="0.25">
      <c r="A21" s="7" t="s">
        <v>62</v>
      </c>
      <c r="B21" s="8" t="s">
        <v>63</v>
      </c>
      <c r="C21" s="9" t="s">
        <v>64</v>
      </c>
      <c r="D21" s="10">
        <v>2</v>
      </c>
      <c r="E21" s="10">
        <v>3</v>
      </c>
      <c r="F21" s="10">
        <v>2</v>
      </c>
      <c r="G21" s="10">
        <v>2</v>
      </c>
      <c r="H21" s="10">
        <v>2</v>
      </c>
      <c r="I21" s="10">
        <v>2</v>
      </c>
      <c r="J21" s="10">
        <v>2</v>
      </c>
      <c r="K21" s="10">
        <v>2</v>
      </c>
      <c r="L21" s="10">
        <v>2</v>
      </c>
      <c r="M21" s="10">
        <v>2</v>
      </c>
      <c r="N21" s="10">
        <v>2</v>
      </c>
      <c r="O21" s="10">
        <v>2</v>
      </c>
      <c r="P21" s="11" t="s">
        <v>36</v>
      </c>
      <c r="Q21" s="11"/>
      <c r="R21" s="11"/>
      <c r="S21" s="10" t="s">
        <v>30</v>
      </c>
    </row>
    <row r="22" spans="1:20" customFormat="1" ht="84" hidden="1" x14ac:dyDescent="0.25">
      <c r="A22" s="7" t="s">
        <v>65</v>
      </c>
      <c r="B22" s="8" t="s">
        <v>66</v>
      </c>
      <c r="C22" s="9" t="s">
        <v>67</v>
      </c>
      <c r="D22" s="10">
        <v>1</v>
      </c>
      <c r="E22" s="10">
        <v>2</v>
      </c>
      <c r="F22" s="10">
        <v>2</v>
      </c>
      <c r="G22" s="10">
        <v>2</v>
      </c>
      <c r="H22" s="10">
        <v>2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10">
        <v>1</v>
      </c>
      <c r="P22" s="11" t="s">
        <v>36</v>
      </c>
      <c r="Q22" s="11"/>
      <c r="R22" s="11"/>
      <c r="S22" s="10" t="s">
        <v>30</v>
      </c>
    </row>
    <row r="23" spans="1:20" customFormat="1" ht="126" hidden="1" x14ac:dyDescent="0.35">
      <c r="A23" s="4" t="s">
        <v>68</v>
      </c>
      <c r="B23" s="4" t="s">
        <v>69</v>
      </c>
      <c r="C23" s="1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>
        <f>SUM(P24:P28)</f>
        <v>1159300</v>
      </c>
      <c r="Q23" s="6"/>
      <c r="R23" s="6"/>
      <c r="S23" s="6" t="s">
        <v>30</v>
      </c>
    </row>
    <row r="24" spans="1:20" customFormat="1" ht="126" hidden="1" x14ac:dyDescent="0.25">
      <c r="A24" s="7" t="s">
        <v>70</v>
      </c>
      <c r="B24" s="8" t="s">
        <v>71</v>
      </c>
      <c r="C24" s="12" t="s">
        <v>72</v>
      </c>
      <c r="D24" s="10"/>
      <c r="E24" s="10"/>
      <c r="F24" s="10"/>
      <c r="G24" s="10">
        <v>6</v>
      </c>
      <c r="H24" s="10"/>
      <c r="I24" s="10"/>
      <c r="J24" s="10"/>
      <c r="K24" s="10"/>
      <c r="L24" s="10"/>
      <c r="M24" s="10"/>
      <c r="N24" s="10"/>
      <c r="O24" s="10"/>
      <c r="P24" s="11">
        <v>9300</v>
      </c>
      <c r="Q24" s="11"/>
      <c r="R24" s="11"/>
      <c r="S24" s="10" t="s">
        <v>30</v>
      </c>
    </row>
    <row r="25" spans="1:20" customFormat="1" ht="84" hidden="1" x14ac:dyDescent="0.25">
      <c r="A25" s="7" t="s">
        <v>73</v>
      </c>
      <c r="B25" s="8" t="s">
        <v>74</v>
      </c>
      <c r="C25" s="12" t="s">
        <v>75</v>
      </c>
      <c r="D25" s="10"/>
      <c r="E25" s="10"/>
      <c r="F25" s="10"/>
      <c r="G25" s="10">
        <v>1</v>
      </c>
      <c r="H25" s="10"/>
      <c r="I25" s="10"/>
      <c r="J25" s="10"/>
      <c r="K25" s="10"/>
      <c r="L25" s="10"/>
      <c r="M25" s="10"/>
      <c r="N25" s="10"/>
      <c r="O25" s="10"/>
      <c r="P25" s="11"/>
      <c r="Q25" s="11"/>
      <c r="R25" s="11"/>
      <c r="S25" s="10" t="s">
        <v>30</v>
      </c>
    </row>
    <row r="26" spans="1:20" customFormat="1" ht="168" hidden="1" x14ac:dyDescent="0.25">
      <c r="A26" s="7" t="s">
        <v>76</v>
      </c>
      <c r="B26" s="8" t="s">
        <v>77</v>
      </c>
      <c r="C26" s="12" t="s">
        <v>78</v>
      </c>
      <c r="D26" s="10"/>
      <c r="E26" s="10"/>
      <c r="F26" s="10"/>
      <c r="G26" s="10">
        <v>3</v>
      </c>
      <c r="H26" s="10"/>
      <c r="I26" s="10"/>
      <c r="J26" s="10"/>
      <c r="K26" s="10"/>
      <c r="L26" s="10"/>
      <c r="M26" s="10"/>
      <c r="N26" s="10">
        <v>2</v>
      </c>
      <c r="O26" s="10"/>
      <c r="P26" s="11">
        <v>1150000</v>
      </c>
      <c r="Q26" s="11"/>
      <c r="R26" s="11"/>
      <c r="S26" s="10" t="s">
        <v>30</v>
      </c>
    </row>
    <row r="27" spans="1:20" customFormat="1" ht="84" hidden="1" x14ac:dyDescent="0.25">
      <c r="A27" s="7" t="s">
        <v>79</v>
      </c>
      <c r="B27" s="8" t="s">
        <v>80</v>
      </c>
      <c r="C27" s="12" t="s">
        <v>81</v>
      </c>
      <c r="D27" s="10">
        <v>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10">
        <v>1</v>
      </c>
      <c r="M27" s="10">
        <v>1</v>
      </c>
      <c r="N27" s="10">
        <v>1</v>
      </c>
      <c r="O27" s="10">
        <v>1</v>
      </c>
      <c r="P27" s="11" t="s">
        <v>36</v>
      </c>
      <c r="Q27" s="11"/>
      <c r="R27" s="11"/>
      <c r="S27" s="10" t="s">
        <v>30</v>
      </c>
    </row>
    <row r="28" spans="1:20" customFormat="1" ht="105" hidden="1" x14ac:dyDescent="0.25">
      <c r="A28" s="7" t="s">
        <v>82</v>
      </c>
      <c r="B28" s="8" t="s">
        <v>83</v>
      </c>
      <c r="C28" s="12" t="s">
        <v>84</v>
      </c>
      <c r="D28" s="10">
        <v>1</v>
      </c>
      <c r="E28" s="10">
        <v>1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1</v>
      </c>
      <c r="O28" s="10">
        <v>1</v>
      </c>
      <c r="P28" s="11" t="s">
        <v>36</v>
      </c>
      <c r="Q28" s="11"/>
      <c r="R28" s="11"/>
      <c r="S28" s="10" t="s">
        <v>30</v>
      </c>
    </row>
    <row r="29" spans="1:20" customFormat="1" ht="21" hidden="1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</row>
    <row r="30" spans="1:20" customFormat="1" ht="38.25" hidden="1" customHeight="1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</row>
    <row r="31" spans="1:20" customFormat="1" ht="38.25" hidden="1" customHeight="1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8"/>
    </row>
    <row r="32" spans="1:20" customFormat="1" ht="38.25" hidden="1" customHeight="1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8"/>
    </row>
    <row r="33" spans="1:20" customFormat="1" ht="38.25" hidden="1" customHeight="1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</row>
    <row r="34" spans="1:20" customFormat="1" ht="38.25" hidden="1" customHeight="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8"/>
    </row>
    <row r="35" spans="1:20" customFormat="1" ht="38.25" hidden="1" customHeight="1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8"/>
    </row>
    <row r="36" spans="1:20" customFormat="1" ht="38.25" hidden="1" customHeight="1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1:20" customFormat="1" ht="38.25" hidden="1" customHeight="1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0" customFormat="1" ht="38.25" hidden="1" customHeight="1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1:20" customFormat="1" ht="38.25" hidden="1" customHeight="1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1:20" customFormat="1" ht="38.25" hidden="1" customHeight="1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0" customFormat="1" ht="38.25" hidden="1" customHeight="1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8"/>
    </row>
    <row r="42" spans="1:20" customFormat="1" ht="39.75" hidden="1" customHeight="1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8"/>
    </row>
    <row r="43" spans="1:20" customFormat="1" ht="20.25" hidden="1" customHeight="1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20" customFormat="1" ht="21" x14ac:dyDescent="0.35">
      <c r="A44" s="1309" t="s">
        <v>85</v>
      </c>
      <c r="B44" s="1309"/>
      <c r="C44" s="1309"/>
      <c r="D44" s="1309"/>
      <c r="E44" s="1309"/>
      <c r="F44" s="1309"/>
      <c r="G44" s="1309"/>
      <c r="H44" s="1309"/>
      <c r="I44" s="1309"/>
      <c r="J44" s="1309"/>
      <c r="K44" s="1309"/>
      <c r="L44" s="1309"/>
      <c r="M44" s="1309"/>
      <c r="N44" s="1309"/>
      <c r="O44" s="1309"/>
      <c r="P44" s="1309"/>
      <c r="Q44" s="1309"/>
      <c r="R44" s="1309"/>
      <c r="S44" s="1309"/>
    </row>
    <row r="45" spans="1:20" customFormat="1" ht="21" x14ac:dyDescent="0.3">
      <c r="A45" s="19" t="s">
        <v>86</v>
      </c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20" ht="21" x14ac:dyDescent="0.35">
      <c r="A46" s="22" t="s">
        <v>87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20" ht="21" x14ac:dyDescent="0.35">
      <c r="A47" s="22" t="s">
        <v>88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20" ht="15.75" x14ac:dyDescent="0.25">
      <c r="A48" s="25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s="21" customFormat="1" ht="15" customHeight="1" x14ac:dyDescent="0.2">
      <c r="A49" s="1316" t="s">
        <v>4</v>
      </c>
      <c r="B49" s="1316" t="s">
        <v>5</v>
      </c>
      <c r="C49" s="1316" t="s">
        <v>6</v>
      </c>
      <c r="D49" s="1303" t="s">
        <v>7</v>
      </c>
      <c r="E49" s="1303"/>
      <c r="F49" s="1303"/>
      <c r="G49" s="1303" t="s">
        <v>8</v>
      </c>
      <c r="H49" s="1303"/>
      <c r="I49" s="1303"/>
      <c r="J49" s="1303" t="s">
        <v>9</v>
      </c>
      <c r="K49" s="1303"/>
      <c r="L49" s="1303"/>
      <c r="M49" s="1303" t="s">
        <v>10</v>
      </c>
      <c r="N49" s="1303"/>
      <c r="O49" s="1303"/>
      <c r="P49" s="1303" t="s">
        <v>11</v>
      </c>
      <c r="Q49" s="1303"/>
      <c r="R49" s="1303"/>
      <c r="S49" s="1316" t="s">
        <v>12</v>
      </c>
    </row>
    <row r="50" spans="1:19" s="21" customFormat="1" ht="22.5" x14ac:dyDescent="0.2">
      <c r="A50" s="1316"/>
      <c r="B50" s="1316"/>
      <c r="C50" s="1316"/>
      <c r="D50" s="26" t="s">
        <v>13</v>
      </c>
      <c r="E50" s="26" t="s">
        <v>14</v>
      </c>
      <c r="F50" s="26" t="s">
        <v>15</v>
      </c>
      <c r="G50" s="26" t="s">
        <v>16</v>
      </c>
      <c r="H50" s="26" t="s">
        <v>17</v>
      </c>
      <c r="I50" s="26" t="s">
        <v>18</v>
      </c>
      <c r="J50" s="26" t="s">
        <v>19</v>
      </c>
      <c r="K50" s="26" t="s">
        <v>20</v>
      </c>
      <c r="L50" s="26" t="s">
        <v>21</v>
      </c>
      <c r="M50" s="26" t="s">
        <v>22</v>
      </c>
      <c r="N50" s="26" t="s">
        <v>23</v>
      </c>
      <c r="O50" s="26" t="s">
        <v>24</v>
      </c>
      <c r="P50" s="27" t="s">
        <v>25</v>
      </c>
      <c r="Q50" s="27" t="s">
        <v>26</v>
      </c>
      <c r="R50" s="27" t="s">
        <v>27</v>
      </c>
      <c r="S50" s="1316"/>
    </row>
    <row r="51" spans="1:19" ht="83.25" customHeight="1" x14ac:dyDescent="0.25">
      <c r="A51" s="28" t="s">
        <v>89</v>
      </c>
      <c r="B51" s="28" t="s">
        <v>90</v>
      </c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>
        <f>P52+P53+P54+P56+P57+P58+P59</f>
        <v>197315.69</v>
      </c>
      <c r="Q51" s="30"/>
      <c r="R51" s="32"/>
      <c r="S51" s="32"/>
    </row>
    <row r="52" spans="1:19" ht="84" customHeight="1" x14ac:dyDescent="0.25">
      <c r="A52" s="33" t="s">
        <v>91</v>
      </c>
      <c r="B52" s="34" t="s">
        <v>92</v>
      </c>
      <c r="C52" s="35" t="s">
        <v>93</v>
      </c>
      <c r="D52" s="36"/>
      <c r="E52" s="36"/>
      <c r="F52" s="37">
        <v>5</v>
      </c>
      <c r="G52" s="36"/>
      <c r="H52" s="36"/>
      <c r="I52" s="37">
        <v>5</v>
      </c>
      <c r="J52" s="36"/>
      <c r="K52" s="36"/>
      <c r="L52" s="36"/>
      <c r="M52" s="37">
        <v>5</v>
      </c>
      <c r="N52" s="36"/>
      <c r="O52" s="36"/>
      <c r="P52" s="38">
        <f>'[2]Presupuesto 2018'!E22</f>
        <v>8373.7199999999993</v>
      </c>
      <c r="Q52" s="39"/>
      <c r="R52" s="40"/>
      <c r="S52" s="39"/>
    </row>
    <row r="53" spans="1:19" ht="39" customHeight="1" x14ac:dyDescent="0.25">
      <c r="A53" s="33" t="s">
        <v>94</v>
      </c>
      <c r="B53" s="34" t="s">
        <v>95</v>
      </c>
      <c r="C53" s="41" t="s">
        <v>96</v>
      </c>
      <c r="D53" s="36"/>
      <c r="E53" s="37">
        <v>5</v>
      </c>
      <c r="F53" s="36"/>
      <c r="G53" s="37">
        <v>5</v>
      </c>
      <c r="H53" s="36"/>
      <c r="I53" s="37">
        <v>5</v>
      </c>
      <c r="J53" s="36"/>
      <c r="K53" s="37">
        <v>5</v>
      </c>
      <c r="L53" s="36"/>
      <c r="M53" s="37">
        <v>10</v>
      </c>
      <c r="N53" s="36"/>
      <c r="O53" s="37">
        <v>5</v>
      </c>
      <c r="P53" s="38">
        <f>'[2]Presupuesto 2018'!E33</f>
        <v>4069.3199999999997</v>
      </c>
      <c r="Q53" s="39"/>
      <c r="R53" s="40"/>
      <c r="S53" s="39"/>
    </row>
    <row r="54" spans="1:19" ht="105" customHeight="1" x14ac:dyDescent="0.25">
      <c r="A54" s="33" t="s">
        <v>97</v>
      </c>
      <c r="B54" s="34" t="s">
        <v>98</v>
      </c>
      <c r="C54" s="41" t="s">
        <v>99</v>
      </c>
      <c r="D54" s="36"/>
      <c r="E54" s="36"/>
      <c r="F54" s="36"/>
      <c r="G54" s="37">
        <v>1</v>
      </c>
      <c r="H54" s="36"/>
      <c r="I54" s="36"/>
      <c r="J54" s="37">
        <v>1</v>
      </c>
      <c r="K54" s="36"/>
      <c r="L54" s="37">
        <v>1</v>
      </c>
      <c r="M54" s="36"/>
      <c r="N54" s="36"/>
      <c r="O54" s="36"/>
      <c r="P54" s="38">
        <f>'[2]Presupuesto 2018'!E45</f>
        <v>21223.02</v>
      </c>
      <c r="Q54" s="39"/>
      <c r="R54" s="40"/>
      <c r="S54" s="39"/>
    </row>
    <row r="55" spans="1:19" ht="66.75" customHeight="1" x14ac:dyDescent="0.25">
      <c r="A55" s="42" t="s">
        <v>100</v>
      </c>
      <c r="B55" s="34" t="s">
        <v>101</v>
      </c>
      <c r="C55" s="43" t="s">
        <v>102</v>
      </c>
      <c r="D55" s="44"/>
      <c r="E55" s="36"/>
      <c r="F55" s="44"/>
      <c r="G55" s="37">
        <v>3</v>
      </c>
      <c r="H55" s="44"/>
      <c r="I55" s="44"/>
      <c r="J55" s="37">
        <v>3</v>
      </c>
      <c r="K55" s="44"/>
      <c r="L55" s="37">
        <v>3</v>
      </c>
      <c r="M55" s="36"/>
      <c r="N55" s="36"/>
      <c r="O55" s="36"/>
      <c r="P55" s="38"/>
      <c r="Q55" s="39"/>
      <c r="R55" s="40"/>
      <c r="S55" s="39"/>
    </row>
    <row r="56" spans="1:19" s="46" customFormat="1" ht="47.25" customHeight="1" x14ac:dyDescent="0.25">
      <c r="A56" s="45" t="s">
        <v>103</v>
      </c>
      <c r="B56" s="34" t="s">
        <v>104</v>
      </c>
      <c r="C56" s="41" t="s">
        <v>105</v>
      </c>
      <c r="D56" s="37">
        <v>2</v>
      </c>
      <c r="E56" s="36"/>
      <c r="F56" s="37">
        <v>2</v>
      </c>
      <c r="G56" s="36"/>
      <c r="H56" s="36"/>
      <c r="I56" s="37">
        <v>2</v>
      </c>
      <c r="J56" s="36"/>
      <c r="K56" s="37">
        <v>2</v>
      </c>
      <c r="L56" s="36"/>
      <c r="M56" s="37">
        <v>2</v>
      </c>
      <c r="N56" s="36"/>
      <c r="O56" s="36"/>
      <c r="P56" s="38">
        <f>'[2]Presupuesto 2018'!E57</f>
        <v>6336</v>
      </c>
      <c r="Q56" s="36"/>
      <c r="R56" s="40"/>
      <c r="S56" s="36"/>
    </row>
    <row r="57" spans="1:19" s="46" customFormat="1" ht="38.25" customHeight="1" x14ac:dyDescent="0.25">
      <c r="A57" s="34" t="s">
        <v>106</v>
      </c>
      <c r="B57" s="34" t="s">
        <v>107</v>
      </c>
      <c r="C57" s="41" t="s">
        <v>108</v>
      </c>
      <c r="D57" s="36"/>
      <c r="E57" s="37">
        <v>2</v>
      </c>
      <c r="F57" s="36"/>
      <c r="G57" s="37">
        <v>2</v>
      </c>
      <c r="H57" s="36"/>
      <c r="I57" s="36"/>
      <c r="J57" s="37">
        <v>2</v>
      </c>
      <c r="K57" s="36"/>
      <c r="L57" s="37">
        <v>2</v>
      </c>
      <c r="M57" s="36"/>
      <c r="N57" s="37">
        <v>2</v>
      </c>
      <c r="O57" s="36"/>
      <c r="P57" s="36"/>
      <c r="Q57" s="36"/>
      <c r="R57" s="40"/>
      <c r="S57" s="36"/>
    </row>
    <row r="58" spans="1:19" s="46" customFormat="1" ht="54.75" customHeight="1" x14ac:dyDescent="0.25">
      <c r="A58" s="34" t="s">
        <v>109</v>
      </c>
      <c r="B58" s="34" t="s">
        <v>110</v>
      </c>
      <c r="C58" s="41" t="s">
        <v>111</v>
      </c>
      <c r="D58" s="36"/>
      <c r="E58" s="36"/>
      <c r="F58" s="36"/>
      <c r="G58" s="36"/>
      <c r="H58" s="36"/>
      <c r="I58" s="37">
        <v>1</v>
      </c>
      <c r="J58" s="36"/>
      <c r="K58" s="36"/>
      <c r="L58" s="36"/>
      <c r="M58" s="36"/>
      <c r="N58" s="36"/>
      <c r="O58" s="36"/>
      <c r="P58" s="36"/>
      <c r="Q58" s="36"/>
      <c r="R58" s="40"/>
      <c r="S58" s="36"/>
    </row>
    <row r="59" spans="1:19" ht="47.25" customHeight="1" x14ac:dyDescent="0.25">
      <c r="A59" s="45" t="s">
        <v>112</v>
      </c>
      <c r="B59" s="34" t="s">
        <v>113</v>
      </c>
      <c r="C59" s="41" t="s">
        <v>114</v>
      </c>
      <c r="D59" s="37">
        <v>1</v>
      </c>
      <c r="E59" s="36"/>
      <c r="F59" s="37">
        <v>1</v>
      </c>
      <c r="G59" s="36"/>
      <c r="H59" s="36"/>
      <c r="I59" s="37">
        <v>2</v>
      </c>
      <c r="J59" s="36"/>
      <c r="K59" s="36"/>
      <c r="L59" s="37">
        <v>1</v>
      </c>
      <c r="M59" s="36"/>
      <c r="N59" s="37">
        <v>1</v>
      </c>
      <c r="O59" s="36"/>
      <c r="P59" s="38">
        <f>'[2]Presupuesto 2018'!E69</f>
        <v>157313.63</v>
      </c>
      <c r="Q59" s="36"/>
      <c r="R59" s="40"/>
      <c r="S59" s="36"/>
    </row>
    <row r="60" spans="1:19" ht="60" x14ac:dyDescent="0.25">
      <c r="A60" s="28" t="s">
        <v>115</v>
      </c>
      <c r="B60" s="28" t="s">
        <v>116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1">
        <f>P61+P62+P63+P64+P65+P66+P67+P68+P69</f>
        <v>51899.479999999996</v>
      </c>
      <c r="Q60" s="30"/>
      <c r="R60" s="32"/>
      <c r="S60" s="32"/>
    </row>
    <row r="61" spans="1:19" ht="45" x14ac:dyDescent="0.25">
      <c r="A61" s="33" t="s">
        <v>117</v>
      </c>
      <c r="B61" s="34" t="s">
        <v>118</v>
      </c>
      <c r="C61" s="47" t="s">
        <v>119</v>
      </c>
      <c r="D61" s="36"/>
      <c r="E61" s="36"/>
      <c r="F61" s="37">
        <v>5</v>
      </c>
      <c r="G61" s="36"/>
      <c r="H61" s="37">
        <v>5</v>
      </c>
      <c r="I61" s="36"/>
      <c r="J61" s="36"/>
      <c r="K61" s="36"/>
      <c r="L61" s="37">
        <v>5</v>
      </c>
      <c r="M61" s="36"/>
      <c r="N61" s="36"/>
      <c r="O61" s="36"/>
      <c r="P61" s="38">
        <f>'[2]Presupuesto 2018'!E84</f>
        <v>7146.54</v>
      </c>
      <c r="Q61" s="39"/>
      <c r="R61" s="40"/>
      <c r="S61" s="39"/>
    </row>
    <row r="62" spans="1:19" ht="117" customHeight="1" x14ac:dyDescent="0.25">
      <c r="A62" s="42" t="s">
        <v>120</v>
      </c>
      <c r="B62" s="34" t="s">
        <v>121</v>
      </c>
      <c r="C62" s="47" t="s">
        <v>122</v>
      </c>
      <c r="D62" s="36"/>
      <c r="E62" s="36"/>
      <c r="F62" s="37">
        <v>5</v>
      </c>
      <c r="G62" s="36"/>
      <c r="H62" s="37">
        <v>5</v>
      </c>
      <c r="I62" s="36"/>
      <c r="J62" s="36"/>
      <c r="K62" s="36"/>
      <c r="L62" s="37">
        <v>5</v>
      </c>
      <c r="M62" s="36"/>
      <c r="N62" s="36"/>
      <c r="O62" s="36"/>
      <c r="P62" s="39">
        <f>'[2]Presupuesto 2018'!E115</f>
        <v>0</v>
      </c>
      <c r="Q62" s="39"/>
      <c r="R62" s="40"/>
      <c r="S62" s="39"/>
    </row>
    <row r="63" spans="1:19" ht="96" customHeight="1" x14ac:dyDescent="0.25">
      <c r="A63" s="42" t="s">
        <v>123</v>
      </c>
      <c r="B63" s="34" t="s">
        <v>124</v>
      </c>
      <c r="C63" s="47" t="s">
        <v>125</v>
      </c>
      <c r="D63" s="37">
        <v>1</v>
      </c>
      <c r="E63" s="36"/>
      <c r="F63" s="36"/>
      <c r="G63" s="37">
        <v>1</v>
      </c>
      <c r="H63" s="36"/>
      <c r="I63" s="37">
        <v>1</v>
      </c>
      <c r="J63" s="36"/>
      <c r="K63" s="37">
        <v>1</v>
      </c>
      <c r="L63" s="36"/>
      <c r="M63" s="36"/>
      <c r="N63" s="37">
        <v>1</v>
      </c>
      <c r="O63" s="36"/>
      <c r="P63" s="48">
        <f>'[2]Presupuesto 2018'!E126</f>
        <v>153.4</v>
      </c>
      <c r="Q63" s="39"/>
      <c r="R63" s="40"/>
      <c r="S63" s="39"/>
    </row>
    <row r="64" spans="1:19" ht="69.75" customHeight="1" x14ac:dyDescent="0.25">
      <c r="A64" s="42" t="s">
        <v>126</v>
      </c>
      <c r="B64" s="34" t="s">
        <v>127</v>
      </c>
      <c r="C64" s="47" t="s">
        <v>128</v>
      </c>
      <c r="D64" s="36"/>
      <c r="E64" s="37">
        <v>1</v>
      </c>
      <c r="F64" s="36"/>
      <c r="G64" s="37">
        <v>1</v>
      </c>
      <c r="H64" s="36"/>
      <c r="I64" s="37">
        <v>1</v>
      </c>
      <c r="J64" s="36"/>
      <c r="K64" s="36"/>
      <c r="L64" s="37">
        <v>1</v>
      </c>
      <c r="M64" s="36"/>
      <c r="N64" s="37">
        <v>1</v>
      </c>
      <c r="O64" s="36"/>
      <c r="P64" s="48">
        <f>'[2]Presupuesto 2018'!E142</f>
        <v>0</v>
      </c>
      <c r="Q64" s="39"/>
      <c r="R64" s="40"/>
      <c r="S64" s="39"/>
    </row>
    <row r="65" spans="1:19" ht="60" x14ac:dyDescent="0.25">
      <c r="A65" s="42" t="s">
        <v>129</v>
      </c>
      <c r="B65" s="34" t="s">
        <v>130</v>
      </c>
      <c r="C65" s="47" t="s">
        <v>131</v>
      </c>
      <c r="D65" s="36"/>
      <c r="E65" s="36"/>
      <c r="F65" s="36"/>
      <c r="G65" s="37">
        <v>2</v>
      </c>
      <c r="H65" s="36"/>
      <c r="I65" s="36"/>
      <c r="J65" s="37">
        <v>1</v>
      </c>
      <c r="K65" s="36"/>
      <c r="L65" s="37">
        <v>2</v>
      </c>
      <c r="M65" s="36"/>
      <c r="N65" s="36"/>
      <c r="O65" s="36"/>
      <c r="P65" s="48">
        <f>'[2]Presupuesto 2018'!E144</f>
        <v>19804.400000000001</v>
      </c>
      <c r="Q65" s="39"/>
      <c r="R65" s="40"/>
      <c r="S65" s="39"/>
    </row>
    <row r="66" spans="1:19" ht="45" x14ac:dyDescent="0.25">
      <c r="A66" s="42" t="s">
        <v>132</v>
      </c>
      <c r="B66" s="34" t="s">
        <v>133</v>
      </c>
      <c r="C66" s="47" t="s">
        <v>134</v>
      </c>
      <c r="D66" s="36"/>
      <c r="E66" s="37">
        <v>5</v>
      </c>
      <c r="F66" s="37">
        <v>5</v>
      </c>
      <c r="G66" s="36"/>
      <c r="H66" s="37">
        <v>5</v>
      </c>
      <c r="I66" s="36"/>
      <c r="J66" s="36"/>
      <c r="K66" s="36"/>
      <c r="L66" s="37">
        <v>5</v>
      </c>
      <c r="M66" s="36"/>
      <c r="N66" s="37">
        <v>5</v>
      </c>
      <c r="O66" s="37">
        <v>5</v>
      </c>
      <c r="P66" s="48">
        <f>'[2]Presupuesto 2018'!E155</f>
        <v>0</v>
      </c>
      <c r="Q66" s="39"/>
      <c r="R66" s="40"/>
      <c r="S66" s="39"/>
    </row>
    <row r="67" spans="1:19" ht="60" x14ac:dyDescent="0.25">
      <c r="A67" s="42" t="s">
        <v>135</v>
      </c>
      <c r="B67" s="34" t="s">
        <v>136</v>
      </c>
      <c r="C67" s="47" t="s">
        <v>137</v>
      </c>
      <c r="D67" s="36"/>
      <c r="E67" s="36"/>
      <c r="F67" s="36"/>
      <c r="G67" s="37">
        <v>1</v>
      </c>
      <c r="H67" s="36"/>
      <c r="I67" s="37">
        <v>1</v>
      </c>
      <c r="J67" s="36"/>
      <c r="K67" s="37">
        <v>1</v>
      </c>
      <c r="L67" s="36"/>
      <c r="M67" s="37">
        <v>1</v>
      </c>
      <c r="N67" s="36"/>
      <c r="O67" s="37">
        <v>1</v>
      </c>
      <c r="P67" s="48">
        <f>'[2]Presupuesto 2018'!E181</f>
        <v>6300.4</v>
      </c>
      <c r="Q67" s="39"/>
      <c r="R67" s="40"/>
      <c r="S67" s="39"/>
    </row>
    <row r="68" spans="1:19" ht="102" customHeight="1" x14ac:dyDescent="0.25">
      <c r="A68" s="42" t="s">
        <v>138</v>
      </c>
      <c r="B68" s="34" t="s">
        <v>139</v>
      </c>
      <c r="C68" s="41" t="s">
        <v>140</v>
      </c>
      <c r="D68" s="36"/>
      <c r="E68" s="36"/>
      <c r="F68" s="37">
        <v>1</v>
      </c>
      <c r="G68" s="36"/>
      <c r="H68" s="36"/>
      <c r="I68" s="37">
        <v>1</v>
      </c>
      <c r="J68" s="36"/>
      <c r="K68" s="36"/>
      <c r="L68" s="37">
        <v>1</v>
      </c>
      <c r="M68" s="36"/>
      <c r="N68" s="36"/>
      <c r="O68" s="37">
        <v>1</v>
      </c>
      <c r="P68" s="48">
        <f>'[2]Presupuesto 2018'!E191</f>
        <v>11378.199999999999</v>
      </c>
      <c r="Q68" s="39"/>
      <c r="R68" s="40"/>
      <c r="S68" s="39"/>
    </row>
    <row r="69" spans="1:19" ht="90" x14ac:dyDescent="0.25">
      <c r="A69" s="42" t="s">
        <v>141</v>
      </c>
      <c r="B69" s="34" t="s">
        <v>142</v>
      </c>
      <c r="C69" s="41" t="s">
        <v>143</v>
      </c>
      <c r="D69" s="36"/>
      <c r="E69" s="36"/>
      <c r="F69" s="37">
        <v>1</v>
      </c>
      <c r="G69" s="36"/>
      <c r="H69" s="37">
        <v>1</v>
      </c>
      <c r="I69" s="37">
        <v>1</v>
      </c>
      <c r="J69" s="36"/>
      <c r="K69" s="36"/>
      <c r="L69" s="37">
        <v>1</v>
      </c>
      <c r="M69" s="36"/>
      <c r="N69" s="37">
        <v>1</v>
      </c>
      <c r="O69" s="36"/>
      <c r="P69" s="48">
        <f>'[2]Presupuesto 2018'!E204</f>
        <v>7116.5399999999991</v>
      </c>
      <c r="Q69" s="39"/>
      <c r="R69" s="40"/>
      <c r="S69" s="39"/>
    </row>
    <row r="70" spans="1:19" s="49" customFormat="1" ht="60" x14ac:dyDescent="0.25">
      <c r="A70" s="28" t="s">
        <v>144</v>
      </c>
      <c r="B70" s="28" t="s">
        <v>145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1">
        <f>P71+P72+P77+P78</f>
        <v>774784.83</v>
      </c>
      <c r="Q70" s="30"/>
      <c r="R70" s="32"/>
      <c r="S70" s="32"/>
    </row>
    <row r="71" spans="1:19" ht="45" x14ac:dyDescent="0.25">
      <c r="A71" s="50" t="s">
        <v>146</v>
      </c>
      <c r="B71" s="34" t="s">
        <v>147</v>
      </c>
      <c r="C71" s="51" t="s">
        <v>148</v>
      </c>
      <c r="D71" s="52"/>
      <c r="E71" s="52"/>
      <c r="F71" s="52"/>
      <c r="G71" s="52">
        <v>3</v>
      </c>
      <c r="H71" s="52"/>
      <c r="I71" s="52"/>
      <c r="J71" s="52"/>
      <c r="K71" s="52"/>
      <c r="L71" s="52"/>
      <c r="M71" s="52"/>
      <c r="N71" s="52"/>
      <c r="O71" s="52"/>
      <c r="P71" s="53">
        <f>'[2]Presupuesto 2018'!E216</f>
        <v>76109.959999999992</v>
      </c>
      <c r="Q71" s="54"/>
      <c r="R71" s="55"/>
      <c r="S71" s="44"/>
    </row>
    <row r="72" spans="1:19" ht="30" x14ac:dyDescent="0.25">
      <c r="A72" s="33" t="s">
        <v>149</v>
      </c>
      <c r="B72" s="34" t="s">
        <v>150</v>
      </c>
      <c r="C72" s="41" t="s">
        <v>148</v>
      </c>
      <c r="D72" s="36"/>
      <c r="E72" s="36"/>
      <c r="F72" s="37"/>
      <c r="G72" s="36">
        <v>3</v>
      </c>
      <c r="H72" s="37"/>
      <c r="I72" s="36"/>
      <c r="J72" s="37"/>
      <c r="K72" s="36"/>
      <c r="L72" s="37"/>
      <c r="M72" s="36"/>
      <c r="N72" s="37"/>
      <c r="O72" s="36"/>
      <c r="P72" s="48">
        <f>'[2]Presupuesto 2018'!E235</f>
        <v>623729.93999999994</v>
      </c>
      <c r="Q72" s="39"/>
      <c r="R72" s="40"/>
      <c r="S72" s="39"/>
    </row>
    <row r="73" spans="1:19" ht="30" x14ac:dyDescent="0.25">
      <c r="A73" s="42" t="s">
        <v>151</v>
      </c>
      <c r="B73" s="34" t="s">
        <v>152</v>
      </c>
      <c r="C73" s="51" t="s">
        <v>153</v>
      </c>
      <c r="D73" s="36"/>
      <c r="E73" s="36"/>
      <c r="F73" s="37"/>
      <c r="G73" s="36">
        <v>3</v>
      </c>
      <c r="H73" s="37"/>
      <c r="I73" s="36"/>
      <c r="J73" s="37"/>
      <c r="K73" s="36"/>
      <c r="L73" s="37"/>
      <c r="M73" s="36"/>
      <c r="N73" s="37"/>
      <c r="O73" s="36"/>
      <c r="P73" s="48"/>
      <c r="Q73" s="39"/>
      <c r="R73" s="40"/>
      <c r="S73" s="39"/>
    </row>
    <row r="74" spans="1:19" ht="60" customHeight="1" x14ac:dyDescent="0.25">
      <c r="A74" s="33" t="s">
        <v>154</v>
      </c>
      <c r="B74" s="45" t="s">
        <v>155</v>
      </c>
      <c r="C74" s="56" t="s">
        <v>156</v>
      </c>
      <c r="D74" s="36"/>
      <c r="E74" s="36"/>
      <c r="F74" s="37"/>
      <c r="G74" s="36"/>
      <c r="H74" s="37"/>
      <c r="I74" s="36"/>
      <c r="J74" s="37"/>
      <c r="K74" s="36"/>
      <c r="L74" s="37"/>
      <c r="M74" s="36"/>
      <c r="N74" s="37"/>
      <c r="O74" s="36"/>
      <c r="P74" s="48"/>
      <c r="Q74" s="39"/>
      <c r="R74" s="40"/>
      <c r="S74" s="39"/>
    </row>
    <row r="75" spans="1:19" ht="40.5" customHeight="1" x14ac:dyDescent="0.25">
      <c r="A75" s="42" t="s">
        <v>157</v>
      </c>
      <c r="B75" s="34" t="s">
        <v>158</v>
      </c>
      <c r="C75" s="43" t="s">
        <v>159</v>
      </c>
      <c r="D75" s="36"/>
      <c r="E75" s="36">
        <v>5</v>
      </c>
      <c r="F75" s="37"/>
      <c r="G75" s="36"/>
      <c r="H75" s="37"/>
      <c r="I75" s="36"/>
      <c r="J75" s="37"/>
      <c r="K75" s="36"/>
      <c r="L75" s="37"/>
      <c r="M75" s="36"/>
      <c r="N75" s="37"/>
      <c r="O75" s="36"/>
      <c r="P75" s="48"/>
      <c r="Q75" s="39"/>
      <c r="R75" s="40"/>
      <c r="S75" s="39"/>
    </row>
    <row r="76" spans="1:19" ht="31.5" customHeight="1" x14ac:dyDescent="0.25">
      <c r="A76" s="42" t="s">
        <v>160</v>
      </c>
      <c r="B76" s="34" t="s">
        <v>161</v>
      </c>
      <c r="C76" s="51" t="s">
        <v>162</v>
      </c>
      <c r="D76" s="36"/>
      <c r="E76" s="36"/>
      <c r="F76" s="37"/>
      <c r="G76" s="36">
        <v>3</v>
      </c>
      <c r="H76" s="37"/>
      <c r="I76" s="36"/>
      <c r="J76" s="37"/>
      <c r="K76" s="36"/>
      <c r="L76" s="37"/>
      <c r="M76" s="36"/>
      <c r="N76" s="37"/>
      <c r="O76" s="36"/>
      <c r="P76" s="48"/>
      <c r="Q76" s="39"/>
      <c r="R76" s="40"/>
      <c r="S76" s="39"/>
    </row>
    <row r="77" spans="1:19" ht="54" customHeight="1" x14ac:dyDescent="0.25">
      <c r="A77" s="33" t="s">
        <v>163</v>
      </c>
      <c r="B77" s="34" t="s">
        <v>164</v>
      </c>
      <c r="C77" s="41" t="s">
        <v>165</v>
      </c>
      <c r="D77" s="36"/>
      <c r="E77" s="37">
        <v>2</v>
      </c>
      <c r="F77" s="37">
        <v>2</v>
      </c>
      <c r="G77" s="37">
        <v>2</v>
      </c>
      <c r="H77" s="36"/>
      <c r="I77" s="37">
        <v>2</v>
      </c>
      <c r="J77" s="36"/>
      <c r="K77" s="37">
        <v>2</v>
      </c>
      <c r="L77" s="36"/>
      <c r="M77" s="37">
        <v>2</v>
      </c>
      <c r="N77" s="36"/>
      <c r="O77" s="36"/>
      <c r="P77" s="48">
        <f>'[2]Presupuesto 2018'!E256</f>
        <v>30306.799999999999</v>
      </c>
      <c r="Q77" s="39"/>
      <c r="R77" s="40"/>
      <c r="S77" s="39"/>
    </row>
    <row r="78" spans="1:19" ht="70.5" customHeight="1" x14ac:dyDescent="0.25">
      <c r="A78" s="33" t="s">
        <v>166</v>
      </c>
      <c r="B78" s="34" t="s">
        <v>167</v>
      </c>
      <c r="C78" s="41" t="s">
        <v>168</v>
      </c>
      <c r="D78" s="36"/>
      <c r="E78" s="36"/>
      <c r="F78" s="36"/>
      <c r="G78" s="37">
        <v>1</v>
      </c>
      <c r="H78" s="36"/>
      <c r="I78" s="36"/>
      <c r="J78" s="36"/>
      <c r="K78" s="36"/>
      <c r="L78" s="36"/>
      <c r="M78" s="36"/>
      <c r="N78" s="36"/>
      <c r="O78" s="36"/>
      <c r="P78" s="48">
        <v>44638.13</v>
      </c>
      <c r="Q78" s="39"/>
      <c r="R78" s="40"/>
      <c r="S78" s="39"/>
    </row>
    <row r="79" spans="1:19" x14ac:dyDescent="0.25">
      <c r="P79" s="31">
        <f>P51+P60+P70</f>
        <v>1024000</v>
      </c>
    </row>
    <row r="81" spans="16:16" x14ac:dyDescent="0.25">
      <c r="P81" s="58"/>
    </row>
    <row r="83" spans="16:16" x14ac:dyDescent="0.25">
      <c r="P83" s="59"/>
    </row>
    <row r="85" spans="16:16" x14ac:dyDescent="0.25">
      <c r="P85" s="59"/>
    </row>
    <row r="87" spans="16:16" x14ac:dyDescent="0.25">
      <c r="P87" s="58"/>
    </row>
    <row r="88" spans="16:16" x14ac:dyDescent="0.25">
      <c r="P88" s="58"/>
    </row>
    <row r="89" spans="16:16" x14ac:dyDescent="0.25">
      <c r="P89" s="58"/>
    </row>
    <row r="90" spans="16:16" x14ac:dyDescent="0.25">
      <c r="P90" s="58"/>
    </row>
  </sheetData>
  <mergeCells count="21">
    <mergeCell ref="S49:S50"/>
    <mergeCell ref="S7:S8"/>
    <mergeCell ref="A44:S44"/>
    <mergeCell ref="A49:A50"/>
    <mergeCell ref="B49:B50"/>
    <mergeCell ref="C49:C50"/>
    <mergeCell ref="D49:F49"/>
    <mergeCell ref="G49:I49"/>
    <mergeCell ref="J49:L49"/>
    <mergeCell ref="M49:O49"/>
    <mergeCell ref="P49:R49"/>
    <mergeCell ref="A2:S2"/>
    <mergeCell ref="A3:S3"/>
    <mergeCell ref="A7:A8"/>
    <mergeCell ref="B7:B8"/>
    <mergeCell ref="C7:C8"/>
    <mergeCell ref="D7:F7"/>
    <mergeCell ref="G7:I7"/>
    <mergeCell ref="J7:L7"/>
    <mergeCell ref="M7:O7"/>
    <mergeCell ref="P7:R7"/>
  </mergeCells>
  <pageMargins left="0.51181102362204722" right="0.70866141732283472" top="0.74803149606299213" bottom="0.74803149606299213" header="0.31496062992125984" footer="0.31496062992125984"/>
  <pageSetup paperSize="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="106" zoomScaleNormal="106" workbookViewId="0">
      <selection activeCell="H2" sqref="H2"/>
    </sheetView>
  </sheetViews>
  <sheetFormatPr baseColWidth="10" defaultRowHeight="15" x14ac:dyDescent="0.25"/>
  <cols>
    <col min="1" max="1" width="50.140625" customWidth="1"/>
    <col min="2" max="2" width="23.42578125" customWidth="1"/>
    <col min="3" max="3" width="12" customWidth="1"/>
    <col min="4" max="4" width="3.42578125" customWidth="1"/>
    <col min="5" max="5" width="4" bestFit="1" customWidth="1"/>
    <col min="6" max="6" width="4.28515625" bestFit="1" customWidth="1"/>
    <col min="7" max="7" width="3.28515625" customWidth="1"/>
    <col min="8" max="8" width="4.42578125" bestFit="1" customWidth="1"/>
    <col min="9" max="9" width="3.7109375" bestFit="1" customWidth="1"/>
    <col min="10" max="10" width="3" customWidth="1"/>
    <col min="11" max="11" width="4.140625" bestFit="1" customWidth="1"/>
    <col min="12" max="12" width="4" customWidth="1"/>
    <col min="13" max="13" width="4.140625" customWidth="1"/>
    <col min="14" max="14" width="4.140625" bestFit="1" customWidth="1"/>
    <col min="15" max="15" width="2.85546875" customWidth="1"/>
    <col min="16" max="16" width="7.7109375" customWidth="1"/>
    <col min="17" max="17" width="10.42578125" customWidth="1"/>
    <col min="18" max="18" width="9.85546875" customWidth="1"/>
  </cols>
  <sheetData>
    <row r="1" spans="1:19" s="158" customFormat="1" ht="3" customHeight="1" x14ac:dyDescent="0.25"/>
    <row r="2" spans="1:19" s="158" customFormat="1" ht="15.75" customHeight="1" x14ac:dyDescent="0.25"/>
    <row r="3" spans="1:19" s="158" customFormat="1" x14ac:dyDescent="0.25"/>
    <row r="4" spans="1:19" s="158" customFormat="1" x14ac:dyDescent="0.25"/>
    <row r="5" spans="1:19" ht="33" x14ac:dyDescent="0.45">
      <c r="A5" s="1478" t="s">
        <v>0</v>
      </c>
      <c r="B5" s="1478"/>
      <c r="C5" s="1478"/>
      <c r="D5" s="1478"/>
      <c r="E5" s="1478"/>
      <c r="F5" s="1478"/>
      <c r="G5" s="1478"/>
      <c r="H5" s="1478"/>
      <c r="I5" s="1478"/>
      <c r="J5" s="1478"/>
      <c r="K5" s="1478"/>
      <c r="L5" s="1478"/>
      <c r="M5" s="1478"/>
      <c r="N5" s="1478"/>
      <c r="O5" s="1478"/>
      <c r="P5" s="1478"/>
      <c r="Q5" s="1478"/>
      <c r="R5" s="1478"/>
      <c r="S5" s="1478"/>
    </row>
    <row r="6" spans="1:19" x14ac:dyDescent="0.25">
      <c r="A6" s="1479" t="s">
        <v>1</v>
      </c>
      <c r="B6" s="1479"/>
      <c r="C6" s="1479"/>
      <c r="D6" s="1479"/>
      <c r="E6" s="1479"/>
      <c r="F6" s="1479"/>
      <c r="G6" s="1479"/>
      <c r="H6" s="1479"/>
      <c r="I6" s="1479"/>
      <c r="J6" s="1479"/>
      <c r="K6" s="1479"/>
      <c r="L6" s="1479"/>
      <c r="M6" s="1479"/>
      <c r="N6" s="1479"/>
      <c r="O6" s="1479"/>
      <c r="P6" s="1479"/>
      <c r="Q6" s="1479"/>
      <c r="R6" s="1479"/>
      <c r="S6" s="1479"/>
    </row>
    <row r="7" spans="1:19" x14ac:dyDescent="0.25">
      <c r="A7" s="1479"/>
      <c r="B7" s="1479"/>
      <c r="C7" s="1479"/>
      <c r="D7" s="1479"/>
      <c r="E7" s="1479"/>
      <c r="F7" s="1479"/>
      <c r="G7" s="1479"/>
      <c r="H7" s="1479"/>
      <c r="I7" s="1479"/>
      <c r="J7" s="1479"/>
      <c r="K7" s="1479"/>
      <c r="L7" s="1479"/>
      <c r="M7" s="1479"/>
      <c r="N7" s="1479"/>
      <c r="O7" s="1479"/>
      <c r="P7" s="1479"/>
      <c r="Q7" s="1479"/>
      <c r="R7" s="1479"/>
      <c r="S7" s="1479"/>
    </row>
    <row r="8" spans="1:19" ht="21" customHeight="1" x14ac:dyDescent="0.3">
      <c r="A8" s="1480" t="s">
        <v>85</v>
      </c>
      <c r="B8" s="1480"/>
      <c r="C8" s="1480"/>
      <c r="D8" s="1480"/>
      <c r="E8" s="1480"/>
      <c r="F8" s="1480"/>
      <c r="G8" s="1480"/>
      <c r="H8" s="1480"/>
      <c r="I8" s="1480"/>
      <c r="J8" s="1480"/>
      <c r="K8" s="1480"/>
      <c r="L8" s="1480"/>
      <c r="M8" s="1480"/>
      <c r="N8" s="1480"/>
      <c r="O8" s="1480"/>
      <c r="P8" s="1480"/>
      <c r="Q8" s="1480"/>
      <c r="R8" s="1480"/>
      <c r="S8" s="1480"/>
    </row>
    <row r="9" spans="1:19" x14ac:dyDescent="0.25">
      <c r="A9" s="1223"/>
      <c r="B9" s="1224"/>
      <c r="C9" s="1225"/>
      <c r="D9" s="1226"/>
      <c r="E9" s="1226"/>
      <c r="F9" s="1226"/>
      <c r="G9" s="1226"/>
      <c r="H9" s="1226"/>
      <c r="I9" s="1226"/>
      <c r="J9" s="1226"/>
      <c r="K9" s="1226"/>
      <c r="L9" s="1226"/>
      <c r="M9" s="1226"/>
      <c r="N9" s="1226"/>
      <c r="O9" s="18"/>
      <c r="P9" s="18"/>
      <c r="Q9" s="18"/>
      <c r="R9" s="18"/>
      <c r="S9" s="1227"/>
    </row>
    <row r="10" spans="1:19" ht="21" x14ac:dyDescent="0.3">
      <c r="A10" s="1228" t="s">
        <v>2761</v>
      </c>
      <c r="B10" s="1229"/>
      <c r="C10" s="1229"/>
      <c r="D10" s="1230"/>
      <c r="E10" s="1230"/>
      <c r="F10" s="1230"/>
      <c r="G10" s="1230"/>
      <c r="H10" s="1230"/>
      <c r="I10" s="1230"/>
      <c r="J10" s="1230"/>
      <c r="K10" s="1230"/>
      <c r="L10" s="1230"/>
      <c r="M10" s="1230"/>
      <c r="N10" s="1230"/>
      <c r="O10" s="1230"/>
      <c r="P10" s="1230"/>
      <c r="Q10" s="1230"/>
      <c r="R10" s="1230"/>
      <c r="S10" s="1230"/>
    </row>
    <row r="11" spans="1:19" ht="21" x14ac:dyDescent="0.35">
      <c r="A11" s="1231" t="s">
        <v>377</v>
      </c>
      <c r="B11" s="1229"/>
      <c r="C11" s="1229"/>
      <c r="D11" s="1230"/>
      <c r="E11" s="1230"/>
      <c r="F11" s="1230"/>
      <c r="G11" s="1230"/>
      <c r="H11" s="1230"/>
      <c r="I11" s="1230"/>
      <c r="J11" s="1230"/>
      <c r="K11" s="1230"/>
      <c r="L11" s="1230"/>
      <c r="M11" s="1230"/>
      <c r="N11" s="1230"/>
      <c r="O11" s="1230"/>
      <c r="P11" s="1230"/>
      <c r="Q11" s="1230"/>
      <c r="R11" s="1230"/>
      <c r="S11" s="1230"/>
    </row>
    <row r="12" spans="1:19" ht="21" x14ac:dyDescent="0.35">
      <c r="A12" s="1231" t="s">
        <v>2762</v>
      </c>
      <c r="B12" s="1229"/>
      <c r="C12" s="1229"/>
      <c r="D12" s="1230"/>
      <c r="E12" s="1230"/>
      <c r="F12" s="1230"/>
      <c r="G12" s="1230"/>
      <c r="H12" s="1230"/>
      <c r="I12" s="1230"/>
      <c r="J12" s="1230"/>
      <c r="K12" s="1230"/>
      <c r="L12" s="1230"/>
      <c r="M12" s="1230"/>
      <c r="N12" s="1230"/>
      <c r="O12" s="1230"/>
      <c r="P12" s="1230"/>
      <c r="Q12" s="1230"/>
      <c r="R12" s="1230"/>
      <c r="S12" s="1230"/>
    </row>
    <row r="13" spans="1:19" ht="18.75" x14ac:dyDescent="0.3">
      <c r="A13" s="86"/>
      <c r="B13" s="86"/>
      <c r="C13" s="86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455" customFormat="1" ht="12.75" x14ac:dyDescent="0.2">
      <c r="A14" s="1476" t="s">
        <v>4</v>
      </c>
      <c r="B14" s="1476" t="s">
        <v>5</v>
      </c>
      <c r="C14" s="1476" t="s">
        <v>6</v>
      </c>
      <c r="D14" s="1481" t="s">
        <v>7</v>
      </c>
      <c r="E14" s="1482"/>
      <c r="F14" s="1483"/>
      <c r="G14" s="1481" t="s">
        <v>8</v>
      </c>
      <c r="H14" s="1482"/>
      <c r="I14" s="1483"/>
      <c r="J14" s="1481" t="s">
        <v>9</v>
      </c>
      <c r="K14" s="1482"/>
      <c r="L14" s="1483"/>
      <c r="M14" s="1481" t="s">
        <v>10</v>
      </c>
      <c r="N14" s="1482"/>
      <c r="O14" s="1483"/>
      <c r="P14" s="1342" t="s">
        <v>11</v>
      </c>
      <c r="Q14" s="1474"/>
      <c r="R14" s="1475"/>
      <c r="S14" s="1476" t="s">
        <v>12</v>
      </c>
    </row>
    <row r="15" spans="1:19" s="455" customFormat="1" ht="35.25" customHeight="1" x14ac:dyDescent="0.2">
      <c r="A15" s="1477"/>
      <c r="B15" s="1477"/>
      <c r="C15" s="1477"/>
      <c r="D15" s="829" t="s">
        <v>13</v>
      </c>
      <c r="E15" s="829" t="s">
        <v>14</v>
      </c>
      <c r="F15" s="829" t="s">
        <v>15</v>
      </c>
      <c r="G15" s="829" t="s">
        <v>16</v>
      </c>
      <c r="H15" s="829" t="s">
        <v>17</v>
      </c>
      <c r="I15" s="829" t="s">
        <v>18</v>
      </c>
      <c r="J15" s="829" t="s">
        <v>19</v>
      </c>
      <c r="K15" s="829" t="s">
        <v>20</v>
      </c>
      <c r="L15" s="829" t="s">
        <v>21</v>
      </c>
      <c r="M15" s="829" t="s">
        <v>22</v>
      </c>
      <c r="N15" s="829" t="s">
        <v>23</v>
      </c>
      <c r="O15" s="829" t="s">
        <v>24</v>
      </c>
      <c r="P15" s="1232" t="s">
        <v>25</v>
      </c>
      <c r="Q15" s="1232" t="s">
        <v>26</v>
      </c>
      <c r="R15" s="1232" t="s">
        <v>27</v>
      </c>
      <c r="S15" s="1477"/>
    </row>
    <row r="16" spans="1:19" ht="78.75" customHeight="1" x14ac:dyDescent="0.25">
      <c r="A16" s="1191" t="s">
        <v>2763</v>
      </c>
      <c r="B16" s="1191" t="s">
        <v>2764</v>
      </c>
      <c r="C16" s="1233" t="s">
        <v>2765</v>
      </c>
      <c r="D16" s="1169"/>
      <c r="E16" s="1234"/>
      <c r="F16" s="1234"/>
      <c r="G16" s="1234"/>
      <c r="H16" s="1234"/>
      <c r="I16" s="1234"/>
      <c r="J16" s="1169"/>
      <c r="K16" s="1169"/>
      <c r="L16" s="1169"/>
      <c r="M16" s="1169"/>
      <c r="N16" s="1169"/>
      <c r="O16" s="1169"/>
      <c r="P16" s="1235"/>
      <c r="Q16" s="1235"/>
      <c r="R16" s="1235"/>
      <c r="S16" s="1235" t="s">
        <v>2766</v>
      </c>
    </row>
    <row r="17" spans="1:19" ht="63" x14ac:dyDescent="0.25">
      <c r="A17" s="203" t="s">
        <v>2767</v>
      </c>
      <c r="B17" s="203" t="s">
        <v>2768</v>
      </c>
      <c r="C17" s="1236" t="s">
        <v>2769</v>
      </c>
      <c r="D17" s="1237"/>
      <c r="E17" s="1237"/>
      <c r="F17" s="1237"/>
      <c r="G17" s="1237"/>
      <c r="H17" s="1237"/>
      <c r="I17" s="1237"/>
      <c r="J17" s="1237"/>
      <c r="K17" s="1237"/>
      <c r="L17" s="1237"/>
      <c r="M17" s="1237"/>
      <c r="N17" s="1237"/>
      <c r="O17" s="1237"/>
      <c r="P17" s="219"/>
      <c r="Q17" s="219"/>
      <c r="R17" s="219"/>
      <c r="S17" s="219"/>
    </row>
    <row r="18" spans="1:19" ht="49.5" customHeight="1" x14ac:dyDescent="0.25">
      <c r="A18" s="203" t="s">
        <v>2770</v>
      </c>
      <c r="B18" s="203" t="s">
        <v>2771</v>
      </c>
      <c r="C18" s="1236" t="s">
        <v>2772</v>
      </c>
      <c r="D18" s="1237"/>
      <c r="E18" s="1237"/>
      <c r="F18" s="1237"/>
      <c r="G18" s="1237"/>
      <c r="H18" s="1237"/>
      <c r="I18" s="1237"/>
      <c r="J18" s="1237"/>
      <c r="K18" s="1237"/>
      <c r="L18" s="1237"/>
      <c r="M18" s="1237"/>
      <c r="N18" s="219"/>
      <c r="O18" s="219"/>
      <c r="P18" s="219"/>
      <c r="Q18" s="219"/>
      <c r="R18" s="219"/>
      <c r="S18" s="219"/>
    </row>
    <row r="19" spans="1:19" ht="63" x14ac:dyDescent="0.25">
      <c r="A19" s="203" t="s">
        <v>2773</v>
      </c>
      <c r="B19" s="203" t="s">
        <v>2774</v>
      </c>
      <c r="C19" s="203" t="s">
        <v>2775</v>
      </c>
      <c r="D19" s="219"/>
      <c r="E19" s="1237"/>
      <c r="F19" s="1237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ht="149.25" customHeight="1" x14ac:dyDescent="0.25">
      <c r="A20" s="1296"/>
      <c r="B20" s="1296"/>
      <c r="C20" s="1296"/>
      <c r="D20" s="1297"/>
      <c r="E20" s="1298"/>
      <c r="F20" s="1298"/>
      <c r="G20" s="1297"/>
      <c r="H20" s="1297"/>
      <c r="I20" s="1297"/>
      <c r="J20" s="1297"/>
      <c r="K20" s="1297"/>
      <c r="L20" s="1297"/>
      <c r="M20" s="1297"/>
      <c r="N20" s="1297"/>
      <c r="O20" s="1297"/>
      <c r="P20" s="1297"/>
      <c r="Q20" s="1297"/>
      <c r="R20" s="1297"/>
      <c r="S20" s="1297"/>
    </row>
    <row r="21" spans="1:19" ht="163.5" customHeight="1" x14ac:dyDescent="0.25"/>
  </sheetData>
  <mergeCells count="12">
    <mergeCell ref="P14:R14"/>
    <mergeCell ref="S14:S15"/>
    <mergeCell ref="A5:S5"/>
    <mergeCell ref="A6:S7"/>
    <mergeCell ref="A14:A15"/>
    <mergeCell ref="B14:B15"/>
    <mergeCell ref="C14:C15"/>
    <mergeCell ref="D14:F14"/>
    <mergeCell ref="G14:I14"/>
    <mergeCell ref="J14:L14"/>
    <mergeCell ref="M14:O14"/>
    <mergeCell ref="A8:S8"/>
  </mergeCells>
  <pageMargins left="0.70866141732283505" right="0.70866141732283505" top="0" bottom="0" header="0.31496062992126" footer="0.31496062992126"/>
  <pageSetup paperSize="5" scale="88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sqref="A1:XFD5"/>
    </sheetView>
  </sheetViews>
  <sheetFormatPr baseColWidth="10" defaultRowHeight="15" x14ac:dyDescent="0.25"/>
  <cols>
    <col min="1" max="1" width="40.5703125" customWidth="1"/>
    <col min="2" max="2" width="22.140625" customWidth="1"/>
    <col min="3" max="3" width="14.140625" customWidth="1"/>
    <col min="4" max="4" width="3.85546875" customWidth="1"/>
    <col min="5" max="5" width="4.7109375" customWidth="1"/>
    <col min="6" max="6" width="4.42578125" customWidth="1"/>
    <col min="7" max="7" width="5.7109375" customWidth="1"/>
    <col min="8" max="8" width="4.140625" bestFit="1" customWidth="1"/>
    <col min="9" max="9" width="4.42578125" customWidth="1"/>
    <col min="10" max="10" width="3.85546875" customWidth="1"/>
    <col min="11" max="11" width="4.42578125" customWidth="1"/>
    <col min="12" max="12" width="4.140625" customWidth="1"/>
    <col min="13" max="13" width="5" customWidth="1"/>
    <col min="14" max="14" width="4.42578125" customWidth="1"/>
    <col min="15" max="15" width="5.140625" customWidth="1"/>
    <col min="16" max="16" width="8.7109375" customWidth="1"/>
    <col min="17" max="17" width="9.85546875" customWidth="1"/>
    <col min="18" max="18" width="9" customWidth="1"/>
    <col min="19" max="19" width="8" customWidth="1"/>
  </cols>
  <sheetData>
    <row r="1" spans="1:19" s="158" customFormat="1" ht="9.75" customHeight="1" x14ac:dyDescent="0.25"/>
    <row r="2" spans="1:19" s="158" customFormat="1" ht="4.5" customHeight="1" x14ac:dyDescent="0.25"/>
    <row r="3" spans="1:19" s="158" customFormat="1" x14ac:dyDescent="0.25"/>
    <row r="4" spans="1:19" s="158" customFormat="1" x14ac:dyDescent="0.25"/>
    <row r="5" spans="1:19" s="158" customFormat="1" x14ac:dyDescent="0.25"/>
    <row r="6" spans="1:19" s="158" customFormat="1" ht="24" customHeight="1" x14ac:dyDescent="0.5">
      <c r="A6" s="1492" t="s">
        <v>0</v>
      </c>
      <c r="B6" s="1492"/>
      <c r="C6" s="1492"/>
      <c r="D6" s="1492"/>
      <c r="E6" s="1492"/>
      <c r="F6" s="1492"/>
      <c r="G6" s="1492"/>
      <c r="H6" s="1492"/>
      <c r="I6" s="1492"/>
      <c r="J6" s="1492"/>
      <c r="K6" s="1492"/>
      <c r="L6" s="1492"/>
      <c r="M6" s="1492"/>
      <c r="N6" s="1492"/>
      <c r="O6" s="1492"/>
      <c r="P6" s="1492"/>
      <c r="Q6" s="1492"/>
      <c r="R6" s="1492"/>
      <c r="S6" s="1492"/>
    </row>
    <row r="7" spans="1:19" x14ac:dyDescent="0.25">
      <c r="A7" s="1300" t="s">
        <v>2776</v>
      </c>
      <c r="B7" s="1300"/>
      <c r="C7" s="1300"/>
      <c r="D7" s="1300"/>
      <c r="E7" s="1300"/>
      <c r="F7" s="1300"/>
      <c r="G7" s="1300"/>
      <c r="H7" s="1300"/>
      <c r="I7" s="1300"/>
      <c r="J7" s="1300"/>
      <c r="K7" s="1300"/>
      <c r="L7" s="1300"/>
      <c r="M7" s="1300"/>
      <c r="N7" s="1300"/>
      <c r="O7" s="1300"/>
      <c r="P7" s="1300"/>
      <c r="Q7" s="1300"/>
      <c r="R7" s="1300"/>
      <c r="S7" s="1300"/>
    </row>
    <row r="8" spans="1:19" ht="5.25" customHeight="1" x14ac:dyDescent="0.25">
      <c r="A8" s="1300"/>
      <c r="B8" s="1300"/>
      <c r="C8" s="1300"/>
      <c r="D8" s="1300"/>
      <c r="E8" s="1300"/>
      <c r="F8" s="1300"/>
      <c r="G8" s="1300"/>
      <c r="H8" s="1300"/>
      <c r="I8" s="1300"/>
      <c r="J8" s="1300"/>
      <c r="K8" s="1300"/>
      <c r="L8" s="1300"/>
      <c r="M8" s="1300"/>
      <c r="N8" s="1300"/>
      <c r="O8" s="1300"/>
      <c r="P8" s="1300"/>
      <c r="Q8" s="1300"/>
      <c r="R8" s="1300"/>
      <c r="S8" s="1300"/>
    </row>
    <row r="9" spans="1:19" ht="16.5" customHeight="1" x14ac:dyDescent="0.35">
      <c r="A9" s="1309" t="s">
        <v>85</v>
      </c>
      <c r="B9" s="1309"/>
      <c r="C9" s="1309"/>
      <c r="D9" s="1309"/>
      <c r="E9" s="1309"/>
      <c r="F9" s="1309"/>
      <c r="G9" s="1309"/>
      <c r="H9" s="1309"/>
      <c r="I9" s="1309"/>
      <c r="J9" s="1309"/>
      <c r="K9" s="1309"/>
      <c r="L9" s="1309"/>
      <c r="M9" s="1309"/>
      <c r="N9" s="1309"/>
      <c r="O9" s="1309"/>
      <c r="P9" s="1309"/>
      <c r="Q9" s="1309"/>
      <c r="R9" s="1309"/>
      <c r="S9" s="1309"/>
    </row>
    <row r="10" spans="1:19" ht="21" x14ac:dyDescent="0.3">
      <c r="A10" s="19" t="s">
        <v>2777</v>
      </c>
      <c r="B10" s="86"/>
      <c r="C10" s="8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21" x14ac:dyDescent="0.35">
      <c r="A11" s="22" t="s">
        <v>377</v>
      </c>
      <c r="B11" s="86"/>
      <c r="C11" s="8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ht="30.75" customHeight="1" x14ac:dyDescent="0.3">
      <c r="A12" s="1238" t="s">
        <v>2778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1324" t="s">
        <v>4</v>
      </c>
      <c r="B13" s="1324" t="s">
        <v>881</v>
      </c>
      <c r="C13" s="1324" t="s">
        <v>6</v>
      </c>
      <c r="D13" s="1403" t="s">
        <v>7</v>
      </c>
      <c r="E13" s="1404"/>
      <c r="F13" s="1405"/>
      <c r="G13" s="1403" t="s">
        <v>8</v>
      </c>
      <c r="H13" s="1404"/>
      <c r="I13" s="1405"/>
      <c r="J13" s="1403" t="s">
        <v>9</v>
      </c>
      <c r="K13" s="1404"/>
      <c r="L13" s="1405"/>
      <c r="M13" s="1403" t="s">
        <v>10</v>
      </c>
      <c r="N13" s="1404"/>
      <c r="O13" s="1405"/>
      <c r="P13" s="1395" t="s">
        <v>11</v>
      </c>
      <c r="Q13" s="1396"/>
      <c r="R13" s="1397"/>
      <c r="S13" s="1401" t="s">
        <v>12</v>
      </c>
    </row>
    <row r="14" spans="1:19" x14ac:dyDescent="0.25">
      <c r="A14" s="1325"/>
      <c r="B14" s="1325"/>
      <c r="C14" s="1325"/>
      <c r="D14" s="620" t="s">
        <v>13</v>
      </c>
      <c r="E14" s="620" t="s">
        <v>14</v>
      </c>
      <c r="F14" s="620" t="s">
        <v>15</v>
      </c>
      <c r="G14" s="620" t="s">
        <v>16</v>
      </c>
      <c r="H14" s="620" t="s">
        <v>17</v>
      </c>
      <c r="I14" s="620" t="s">
        <v>18</v>
      </c>
      <c r="J14" s="620" t="s">
        <v>19</v>
      </c>
      <c r="K14" s="620" t="s">
        <v>20</v>
      </c>
      <c r="L14" s="620" t="s">
        <v>21</v>
      </c>
      <c r="M14" s="620" t="s">
        <v>22</v>
      </c>
      <c r="N14" s="620" t="s">
        <v>23</v>
      </c>
      <c r="O14" s="620" t="s">
        <v>24</v>
      </c>
      <c r="P14" s="620" t="s">
        <v>25</v>
      </c>
      <c r="Q14" s="620" t="s">
        <v>26</v>
      </c>
      <c r="R14" s="620" t="s">
        <v>27</v>
      </c>
      <c r="S14" s="1402"/>
    </row>
    <row r="15" spans="1:19" ht="66.75" customHeight="1" x14ac:dyDescent="0.25">
      <c r="A15" s="186" t="s">
        <v>2779</v>
      </c>
      <c r="B15" s="186" t="s">
        <v>2780</v>
      </c>
      <c r="C15" s="1239" t="s">
        <v>2781</v>
      </c>
      <c r="D15" s="188"/>
      <c r="E15" s="1240"/>
      <c r="F15" s="1240"/>
      <c r="G15" s="1240"/>
      <c r="H15" s="1240"/>
      <c r="I15" s="1240"/>
      <c r="J15" s="188"/>
      <c r="K15" s="188"/>
      <c r="L15" s="188"/>
      <c r="M15" s="188"/>
      <c r="N15" s="188"/>
      <c r="O15" s="188"/>
      <c r="P15" s="189"/>
      <c r="Q15" s="189"/>
      <c r="R15" s="189"/>
      <c r="S15" s="189" t="s">
        <v>2782</v>
      </c>
    </row>
    <row r="16" spans="1:19" ht="60.75" customHeight="1" x14ac:dyDescent="0.25">
      <c r="A16" s="696" t="s">
        <v>2783</v>
      </c>
      <c r="B16" s="168" t="s">
        <v>2784</v>
      </c>
      <c r="C16" s="431" t="s">
        <v>2785</v>
      </c>
      <c r="D16" s="246">
        <v>2</v>
      </c>
      <c r="E16" s="246">
        <v>3</v>
      </c>
      <c r="F16" s="246">
        <v>3</v>
      </c>
      <c r="G16" s="246">
        <v>1</v>
      </c>
      <c r="H16" s="246">
        <v>2</v>
      </c>
      <c r="I16" s="246">
        <v>2</v>
      </c>
      <c r="J16" s="246">
        <v>2</v>
      </c>
      <c r="K16" s="246">
        <v>2</v>
      </c>
      <c r="L16" s="246">
        <v>2</v>
      </c>
      <c r="M16" s="246">
        <v>2</v>
      </c>
      <c r="N16" s="246">
        <v>2</v>
      </c>
      <c r="O16" s="246">
        <v>2</v>
      </c>
      <c r="P16" s="249"/>
      <c r="Q16" s="247"/>
      <c r="R16" s="249"/>
      <c r="S16" s="249"/>
    </row>
    <row r="17" spans="1:20" ht="31.5" x14ac:dyDescent="0.25">
      <c r="A17" s="696" t="s">
        <v>2786</v>
      </c>
      <c r="B17" s="168" t="s">
        <v>1457</v>
      </c>
      <c r="C17" s="431" t="s">
        <v>2787</v>
      </c>
      <c r="D17" s="246">
        <v>8</v>
      </c>
      <c r="E17" s="246">
        <v>17</v>
      </c>
      <c r="F17" s="246">
        <v>18</v>
      </c>
      <c r="G17" s="246">
        <v>10</v>
      </c>
      <c r="H17" s="246">
        <v>9</v>
      </c>
      <c r="I17" s="246">
        <v>12</v>
      </c>
      <c r="J17" s="246">
        <v>12</v>
      </c>
      <c r="K17" s="246">
        <v>12</v>
      </c>
      <c r="L17" s="246">
        <v>12</v>
      </c>
      <c r="M17" s="246">
        <v>12</v>
      </c>
      <c r="N17" s="246">
        <v>12</v>
      </c>
      <c r="O17" s="246">
        <v>12</v>
      </c>
      <c r="P17" s="1241"/>
      <c r="Q17" s="1241"/>
      <c r="R17" s="1241"/>
      <c r="S17" s="249"/>
    </row>
    <row r="18" spans="1:20" ht="47.25" customHeight="1" x14ac:dyDescent="0.25">
      <c r="A18" s="696" t="s">
        <v>2788</v>
      </c>
      <c r="B18" s="168" t="s">
        <v>2789</v>
      </c>
      <c r="C18" s="431" t="s">
        <v>2790</v>
      </c>
      <c r="D18" s="246">
        <v>6</v>
      </c>
      <c r="E18" s="246">
        <v>9</v>
      </c>
      <c r="F18" s="246">
        <v>16</v>
      </c>
      <c r="G18" s="246">
        <v>9</v>
      </c>
      <c r="H18" s="246">
        <v>8</v>
      </c>
      <c r="I18" s="246">
        <v>8</v>
      </c>
      <c r="J18" s="246">
        <v>8</v>
      </c>
      <c r="K18" s="246">
        <v>8</v>
      </c>
      <c r="L18" s="246">
        <v>8</v>
      </c>
      <c r="M18" s="246">
        <v>8</v>
      </c>
      <c r="N18" s="246">
        <v>8</v>
      </c>
      <c r="O18" s="246">
        <v>8</v>
      </c>
      <c r="P18" s="249"/>
      <c r="Q18" s="249"/>
      <c r="R18" s="249"/>
      <c r="S18" s="249"/>
    </row>
    <row r="19" spans="1:20" ht="93" customHeight="1" x14ac:dyDescent="0.25">
      <c r="A19" s="696" t="s">
        <v>2791</v>
      </c>
      <c r="B19" s="168" t="s">
        <v>2792</v>
      </c>
      <c r="C19" s="1242" t="s">
        <v>2793</v>
      </c>
      <c r="D19" s="431"/>
      <c r="E19" s="168"/>
      <c r="F19" s="1243"/>
      <c r="G19" s="168"/>
      <c r="H19" s="431"/>
      <c r="I19" s="1243"/>
      <c r="J19" s="168"/>
      <c r="K19" s="168"/>
      <c r="L19" s="1243"/>
      <c r="M19" s="168"/>
      <c r="N19" s="1243"/>
      <c r="O19" s="168"/>
      <c r="P19" s="168"/>
      <c r="Q19" s="168"/>
      <c r="R19" s="168"/>
      <c r="S19" s="249"/>
    </row>
    <row r="20" spans="1:20" ht="31.5" x14ac:dyDescent="0.25">
      <c r="A20" s="1239" t="s">
        <v>2794</v>
      </c>
      <c r="B20" s="1239" t="s">
        <v>2795</v>
      </c>
      <c r="C20" s="1239" t="s">
        <v>2796</v>
      </c>
      <c r="D20" s="1239"/>
      <c r="E20" s="1239"/>
      <c r="F20" s="1239"/>
      <c r="G20" s="1239"/>
      <c r="H20" s="1239"/>
      <c r="I20" s="1239"/>
      <c r="J20" s="1239"/>
      <c r="K20" s="1239"/>
      <c r="L20" s="1239"/>
      <c r="M20" s="1239"/>
      <c r="N20" s="1239"/>
      <c r="O20" s="1239"/>
      <c r="P20" s="1239"/>
      <c r="Q20" s="1239"/>
      <c r="R20" s="1239"/>
      <c r="S20" s="189" t="s">
        <v>2782</v>
      </c>
    </row>
    <row r="21" spans="1:20" ht="63" customHeight="1" x14ac:dyDescent="0.25">
      <c r="A21" s="696" t="s">
        <v>2797</v>
      </c>
      <c r="B21" s="168" t="s">
        <v>2798</v>
      </c>
      <c r="C21" s="159" t="s">
        <v>2799</v>
      </c>
      <c r="D21" s="247"/>
      <c r="E21" s="247"/>
      <c r="F21" s="246">
        <v>1</v>
      </c>
      <c r="G21" s="247"/>
      <c r="H21" s="247"/>
      <c r="I21" s="247"/>
      <c r="J21" s="247"/>
      <c r="K21" s="247"/>
      <c r="L21" s="247"/>
      <c r="M21" s="247"/>
      <c r="N21" s="247"/>
      <c r="O21" s="247"/>
      <c r="P21" s="249"/>
      <c r="Q21" s="249"/>
      <c r="R21" s="249"/>
      <c r="S21" s="249"/>
    </row>
    <row r="22" spans="1:20" ht="74.25" customHeight="1" x14ac:dyDescent="0.25">
      <c r="A22" s="696" t="s">
        <v>2800</v>
      </c>
      <c r="B22" s="168" t="s">
        <v>2801</v>
      </c>
      <c r="C22" s="159" t="s">
        <v>2802</v>
      </c>
      <c r="D22" s="247"/>
      <c r="E22" s="247"/>
      <c r="F22" s="246">
        <v>1</v>
      </c>
      <c r="G22" s="247"/>
      <c r="H22" s="247"/>
      <c r="I22" s="247"/>
      <c r="J22" s="247"/>
      <c r="K22" s="247"/>
      <c r="L22" s="247"/>
      <c r="M22" s="247"/>
      <c r="N22" s="247"/>
      <c r="O22" s="247"/>
      <c r="P22" s="249"/>
      <c r="Q22" s="249"/>
      <c r="R22" s="249"/>
      <c r="S22" s="249"/>
    </row>
    <row r="23" spans="1:20" ht="63" x14ac:dyDescent="0.25">
      <c r="A23" s="1239" t="s">
        <v>2803</v>
      </c>
      <c r="B23" s="1239" t="s">
        <v>2804</v>
      </c>
      <c r="C23" s="1239" t="s">
        <v>2805</v>
      </c>
      <c r="D23" s="1239"/>
      <c r="E23" s="1239"/>
      <c r="F23" s="1239"/>
      <c r="G23" s="1239"/>
      <c r="H23" s="1239"/>
      <c r="I23" s="1239"/>
      <c r="J23" s="1239"/>
      <c r="K23" s="1239"/>
      <c r="L23" s="1239"/>
      <c r="M23" s="1239"/>
      <c r="N23" s="1239"/>
      <c r="O23" s="1239"/>
      <c r="P23" s="1239"/>
      <c r="Q23" s="1239"/>
      <c r="R23" s="1239"/>
      <c r="S23" s="1239"/>
    </row>
    <row r="24" spans="1:20" ht="32.25" customHeight="1" x14ac:dyDescent="0.25">
      <c r="A24" s="696" t="s">
        <v>2806</v>
      </c>
      <c r="B24" s="160" t="s">
        <v>1457</v>
      </c>
      <c r="C24" s="1242" t="s">
        <v>2807</v>
      </c>
      <c r="D24" s="246"/>
      <c r="E24" s="1244"/>
      <c r="F24" s="246"/>
      <c r="G24" s="1244"/>
      <c r="H24" s="246"/>
      <c r="I24" s="1244"/>
      <c r="J24" s="246"/>
      <c r="K24" s="1244"/>
      <c r="L24" s="246"/>
      <c r="M24" s="1244"/>
      <c r="N24" s="246"/>
      <c r="O24" s="1244"/>
      <c r="P24" s="171"/>
      <c r="Q24" s="171"/>
      <c r="R24" s="171"/>
      <c r="S24" s="171"/>
    </row>
    <row r="25" spans="1:20" ht="73.5" customHeight="1" x14ac:dyDescent="0.25">
      <c r="A25" s="696" t="s">
        <v>2808</v>
      </c>
      <c r="B25" s="168" t="s">
        <v>1457</v>
      </c>
      <c r="C25" s="431" t="s">
        <v>2809</v>
      </c>
      <c r="D25" s="246"/>
      <c r="E25" s="769"/>
      <c r="F25" s="246"/>
      <c r="G25" s="769"/>
      <c r="H25" s="246"/>
      <c r="I25" s="769"/>
      <c r="J25" s="246"/>
      <c r="K25" s="769"/>
      <c r="L25" s="246"/>
      <c r="M25" s="769"/>
      <c r="N25" s="246"/>
      <c r="O25" s="769"/>
      <c r="P25" s="171"/>
      <c r="Q25" s="171"/>
      <c r="R25" s="171"/>
      <c r="S25" s="171"/>
    </row>
    <row r="26" spans="1:20" ht="52.5" customHeight="1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</row>
    <row r="27" spans="1:20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0" ht="109.5" customHeight="1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0" x14ac:dyDescent="0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0" x14ac:dyDescent="0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0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</row>
  </sheetData>
  <mergeCells count="12">
    <mergeCell ref="P13:R13"/>
    <mergeCell ref="S13:S14"/>
    <mergeCell ref="A6:S6"/>
    <mergeCell ref="A7:S8"/>
    <mergeCell ref="A13:A14"/>
    <mergeCell ref="B13:B14"/>
    <mergeCell ref="C13:C14"/>
    <mergeCell ref="D13:F13"/>
    <mergeCell ref="G13:I13"/>
    <mergeCell ref="J13:L13"/>
    <mergeCell ref="M13:O13"/>
    <mergeCell ref="A9:S9"/>
  </mergeCells>
  <pageMargins left="0.78740157480314965" right="0.70866141732283472" top="0.74803149606299213" bottom="0.74803149606299213" header="0.31496062992125984" footer="0.31496062992125984"/>
  <pageSetup paperSize="5" scale="8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showGridLines="0" tabSelected="1" zoomScaleNormal="100" workbookViewId="0">
      <selection activeCell="A6" sqref="A6:S6"/>
    </sheetView>
  </sheetViews>
  <sheetFormatPr baseColWidth="10" defaultRowHeight="15" x14ac:dyDescent="0.25"/>
  <cols>
    <col min="1" max="1" width="30" customWidth="1"/>
    <col min="2" max="2" width="24.42578125" customWidth="1"/>
    <col min="3" max="3" width="15.5703125" customWidth="1"/>
    <col min="4" max="4" width="4" bestFit="1" customWidth="1"/>
    <col min="5" max="5" width="3.28515625" customWidth="1"/>
    <col min="6" max="6" width="4" customWidth="1"/>
    <col min="7" max="7" width="4.42578125" customWidth="1"/>
    <col min="8" max="8" width="3" customWidth="1"/>
    <col min="9" max="9" width="4" customWidth="1"/>
    <col min="10" max="10" width="3.42578125" customWidth="1"/>
    <col min="11" max="11" width="4" customWidth="1"/>
    <col min="12" max="12" width="3.42578125" customWidth="1"/>
    <col min="13" max="13" width="3.85546875" customWidth="1"/>
    <col min="14" max="14" width="4" bestFit="1" customWidth="1"/>
    <col min="15" max="15" width="3.5703125" bestFit="1" customWidth="1"/>
    <col min="16" max="17" width="11" customWidth="1"/>
    <col min="18" max="18" width="12.140625" customWidth="1"/>
    <col min="19" max="19" width="16.28515625" style="454" customWidth="1"/>
    <col min="257" max="257" width="31.140625" customWidth="1"/>
    <col min="258" max="258" width="22.28515625" customWidth="1"/>
    <col min="259" max="259" width="15.5703125" customWidth="1"/>
    <col min="260" max="260" width="4" bestFit="1" customWidth="1"/>
    <col min="261" max="261" width="3.28515625" customWidth="1"/>
    <col min="262" max="262" width="4" customWidth="1"/>
    <col min="263" max="263" width="4.42578125" customWidth="1"/>
    <col min="264" max="264" width="3" customWidth="1"/>
    <col min="265" max="265" width="4" customWidth="1"/>
    <col min="266" max="266" width="3.42578125" customWidth="1"/>
    <col min="267" max="267" width="4" customWidth="1"/>
    <col min="268" max="268" width="3.42578125" customWidth="1"/>
    <col min="269" max="269" width="3.85546875" customWidth="1"/>
    <col min="270" max="270" width="4" bestFit="1" customWidth="1"/>
    <col min="271" max="271" width="3.5703125" bestFit="1" customWidth="1"/>
    <col min="272" max="272" width="10.7109375" customWidth="1"/>
    <col min="273" max="273" width="10.5703125" customWidth="1"/>
    <col min="274" max="274" width="11.85546875" customWidth="1"/>
    <col min="275" max="275" width="16.28515625" customWidth="1"/>
    <col min="513" max="513" width="31.140625" customWidth="1"/>
    <col min="514" max="514" width="22.28515625" customWidth="1"/>
    <col min="515" max="515" width="15.5703125" customWidth="1"/>
    <col min="516" max="516" width="4" bestFit="1" customWidth="1"/>
    <col min="517" max="517" width="3.28515625" customWidth="1"/>
    <col min="518" max="518" width="4" customWidth="1"/>
    <col min="519" max="519" width="4.42578125" customWidth="1"/>
    <col min="520" max="520" width="3" customWidth="1"/>
    <col min="521" max="521" width="4" customWidth="1"/>
    <col min="522" max="522" width="3.42578125" customWidth="1"/>
    <col min="523" max="523" width="4" customWidth="1"/>
    <col min="524" max="524" width="3.42578125" customWidth="1"/>
    <col min="525" max="525" width="3.85546875" customWidth="1"/>
    <col min="526" max="526" width="4" bestFit="1" customWidth="1"/>
    <col min="527" max="527" width="3.5703125" bestFit="1" customWidth="1"/>
    <col min="528" max="528" width="10.7109375" customWidth="1"/>
    <col min="529" max="529" width="10.5703125" customWidth="1"/>
    <col min="530" max="530" width="11.85546875" customWidth="1"/>
    <col min="531" max="531" width="16.28515625" customWidth="1"/>
    <col min="769" max="769" width="31.140625" customWidth="1"/>
    <col min="770" max="770" width="22.28515625" customWidth="1"/>
    <col min="771" max="771" width="15.5703125" customWidth="1"/>
    <col min="772" max="772" width="4" bestFit="1" customWidth="1"/>
    <col min="773" max="773" width="3.28515625" customWidth="1"/>
    <col min="774" max="774" width="4" customWidth="1"/>
    <col min="775" max="775" width="4.42578125" customWidth="1"/>
    <col min="776" max="776" width="3" customWidth="1"/>
    <col min="777" max="777" width="4" customWidth="1"/>
    <col min="778" max="778" width="3.42578125" customWidth="1"/>
    <col min="779" max="779" width="4" customWidth="1"/>
    <col min="780" max="780" width="3.42578125" customWidth="1"/>
    <col min="781" max="781" width="3.85546875" customWidth="1"/>
    <col min="782" max="782" width="4" bestFit="1" customWidth="1"/>
    <col min="783" max="783" width="3.5703125" bestFit="1" customWidth="1"/>
    <col min="784" max="784" width="10.7109375" customWidth="1"/>
    <col min="785" max="785" width="10.5703125" customWidth="1"/>
    <col min="786" max="786" width="11.85546875" customWidth="1"/>
    <col min="787" max="787" width="16.28515625" customWidth="1"/>
    <col min="1025" max="1025" width="31.140625" customWidth="1"/>
    <col min="1026" max="1026" width="22.28515625" customWidth="1"/>
    <col min="1027" max="1027" width="15.5703125" customWidth="1"/>
    <col min="1028" max="1028" width="4" bestFit="1" customWidth="1"/>
    <col min="1029" max="1029" width="3.28515625" customWidth="1"/>
    <col min="1030" max="1030" width="4" customWidth="1"/>
    <col min="1031" max="1031" width="4.42578125" customWidth="1"/>
    <col min="1032" max="1032" width="3" customWidth="1"/>
    <col min="1033" max="1033" width="4" customWidth="1"/>
    <col min="1034" max="1034" width="3.42578125" customWidth="1"/>
    <col min="1035" max="1035" width="4" customWidth="1"/>
    <col min="1036" max="1036" width="3.42578125" customWidth="1"/>
    <col min="1037" max="1037" width="3.85546875" customWidth="1"/>
    <col min="1038" max="1038" width="4" bestFit="1" customWidth="1"/>
    <col min="1039" max="1039" width="3.5703125" bestFit="1" customWidth="1"/>
    <col min="1040" max="1040" width="10.7109375" customWidth="1"/>
    <col min="1041" max="1041" width="10.5703125" customWidth="1"/>
    <col min="1042" max="1042" width="11.85546875" customWidth="1"/>
    <col min="1043" max="1043" width="16.28515625" customWidth="1"/>
    <col min="1281" max="1281" width="31.140625" customWidth="1"/>
    <col min="1282" max="1282" width="22.28515625" customWidth="1"/>
    <col min="1283" max="1283" width="15.5703125" customWidth="1"/>
    <col min="1284" max="1284" width="4" bestFit="1" customWidth="1"/>
    <col min="1285" max="1285" width="3.28515625" customWidth="1"/>
    <col min="1286" max="1286" width="4" customWidth="1"/>
    <col min="1287" max="1287" width="4.42578125" customWidth="1"/>
    <col min="1288" max="1288" width="3" customWidth="1"/>
    <col min="1289" max="1289" width="4" customWidth="1"/>
    <col min="1290" max="1290" width="3.42578125" customWidth="1"/>
    <col min="1291" max="1291" width="4" customWidth="1"/>
    <col min="1292" max="1292" width="3.42578125" customWidth="1"/>
    <col min="1293" max="1293" width="3.85546875" customWidth="1"/>
    <col min="1294" max="1294" width="4" bestFit="1" customWidth="1"/>
    <col min="1295" max="1295" width="3.5703125" bestFit="1" customWidth="1"/>
    <col min="1296" max="1296" width="10.7109375" customWidth="1"/>
    <col min="1297" max="1297" width="10.5703125" customWidth="1"/>
    <col min="1298" max="1298" width="11.85546875" customWidth="1"/>
    <col min="1299" max="1299" width="16.28515625" customWidth="1"/>
    <col min="1537" max="1537" width="31.140625" customWidth="1"/>
    <col min="1538" max="1538" width="22.28515625" customWidth="1"/>
    <col min="1539" max="1539" width="15.5703125" customWidth="1"/>
    <col min="1540" max="1540" width="4" bestFit="1" customWidth="1"/>
    <col min="1541" max="1541" width="3.28515625" customWidth="1"/>
    <col min="1542" max="1542" width="4" customWidth="1"/>
    <col min="1543" max="1543" width="4.42578125" customWidth="1"/>
    <col min="1544" max="1544" width="3" customWidth="1"/>
    <col min="1545" max="1545" width="4" customWidth="1"/>
    <col min="1546" max="1546" width="3.42578125" customWidth="1"/>
    <col min="1547" max="1547" width="4" customWidth="1"/>
    <col min="1548" max="1548" width="3.42578125" customWidth="1"/>
    <col min="1549" max="1549" width="3.85546875" customWidth="1"/>
    <col min="1550" max="1550" width="4" bestFit="1" customWidth="1"/>
    <col min="1551" max="1551" width="3.5703125" bestFit="1" customWidth="1"/>
    <col min="1552" max="1552" width="10.7109375" customWidth="1"/>
    <col min="1553" max="1553" width="10.5703125" customWidth="1"/>
    <col min="1554" max="1554" width="11.85546875" customWidth="1"/>
    <col min="1555" max="1555" width="16.28515625" customWidth="1"/>
    <col min="1793" max="1793" width="31.140625" customWidth="1"/>
    <col min="1794" max="1794" width="22.28515625" customWidth="1"/>
    <col min="1795" max="1795" width="15.5703125" customWidth="1"/>
    <col min="1796" max="1796" width="4" bestFit="1" customWidth="1"/>
    <col min="1797" max="1797" width="3.28515625" customWidth="1"/>
    <col min="1798" max="1798" width="4" customWidth="1"/>
    <col min="1799" max="1799" width="4.42578125" customWidth="1"/>
    <col min="1800" max="1800" width="3" customWidth="1"/>
    <col min="1801" max="1801" width="4" customWidth="1"/>
    <col min="1802" max="1802" width="3.42578125" customWidth="1"/>
    <col min="1803" max="1803" width="4" customWidth="1"/>
    <col min="1804" max="1804" width="3.42578125" customWidth="1"/>
    <col min="1805" max="1805" width="3.85546875" customWidth="1"/>
    <col min="1806" max="1806" width="4" bestFit="1" customWidth="1"/>
    <col min="1807" max="1807" width="3.5703125" bestFit="1" customWidth="1"/>
    <col min="1808" max="1808" width="10.7109375" customWidth="1"/>
    <col min="1809" max="1809" width="10.5703125" customWidth="1"/>
    <col min="1810" max="1810" width="11.85546875" customWidth="1"/>
    <col min="1811" max="1811" width="16.28515625" customWidth="1"/>
    <col min="2049" max="2049" width="31.140625" customWidth="1"/>
    <col min="2050" max="2050" width="22.28515625" customWidth="1"/>
    <col min="2051" max="2051" width="15.5703125" customWidth="1"/>
    <col min="2052" max="2052" width="4" bestFit="1" customWidth="1"/>
    <col min="2053" max="2053" width="3.28515625" customWidth="1"/>
    <col min="2054" max="2054" width="4" customWidth="1"/>
    <col min="2055" max="2055" width="4.42578125" customWidth="1"/>
    <col min="2056" max="2056" width="3" customWidth="1"/>
    <col min="2057" max="2057" width="4" customWidth="1"/>
    <col min="2058" max="2058" width="3.42578125" customWidth="1"/>
    <col min="2059" max="2059" width="4" customWidth="1"/>
    <col min="2060" max="2060" width="3.42578125" customWidth="1"/>
    <col min="2061" max="2061" width="3.85546875" customWidth="1"/>
    <col min="2062" max="2062" width="4" bestFit="1" customWidth="1"/>
    <col min="2063" max="2063" width="3.5703125" bestFit="1" customWidth="1"/>
    <col min="2064" max="2064" width="10.7109375" customWidth="1"/>
    <col min="2065" max="2065" width="10.5703125" customWidth="1"/>
    <col min="2066" max="2066" width="11.85546875" customWidth="1"/>
    <col min="2067" max="2067" width="16.28515625" customWidth="1"/>
    <col min="2305" max="2305" width="31.140625" customWidth="1"/>
    <col min="2306" max="2306" width="22.28515625" customWidth="1"/>
    <col min="2307" max="2307" width="15.5703125" customWidth="1"/>
    <col min="2308" max="2308" width="4" bestFit="1" customWidth="1"/>
    <col min="2309" max="2309" width="3.28515625" customWidth="1"/>
    <col min="2310" max="2310" width="4" customWidth="1"/>
    <col min="2311" max="2311" width="4.42578125" customWidth="1"/>
    <col min="2312" max="2312" width="3" customWidth="1"/>
    <col min="2313" max="2313" width="4" customWidth="1"/>
    <col min="2314" max="2314" width="3.42578125" customWidth="1"/>
    <col min="2315" max="2315" width="4" customWidth="1"/>
    <col min="2316" max="2316" width="3.42578125" customWidth="1"/>
    <col min="2317" max="2317" width="3.85546875" customWidth="1"/>
    <col min="2318" max="2318" width="4" bestFit="1" customWidth="1"/>
    <col min="2319" max="2319" width="3.5703125" bestFit="1" customWidth="1"/>
    <col min="2320" max="2320" width="10.7109375" customWidth="1"/>
    <col min="2321" max="2321" width="10.5703125" customWidth="1"/>
    <col min="2322" max="2322" width="11.85546875" customWidth="1"/>
    <col min="2323" max="2323" width="16.28515625" customWidth="1"/>
    <col min="2561" max="2561" width="31.140625" customWidth="1"/>
    <col min="2562" max="2562" width="22.28515625" customWidth="1"/>
    <col min="2563" max="2563" width="15.5703125" customWidth="1"/>
    <col min="2564" max="2564" width="4" bestFit="1" customWidth="1"/>
    <col min="2565" max="2565" width="3.28515625" customWidth="1"/>
    <col min="2566" max="2566" width="4" customWidth="1"/>
    <col min="2567" max="2567" width="4.42578125" customWidth="1"/>
    <col min="2568" max="2568" width="3" customWidth="1"/>
    <col min="2569" max="2569" width="4" customWidth="1"/>
    <col min="2570" max="2570" width="3.42578125" customWidth="1"/>
    <col min="2571" max="2571" width="4" customWidth="1"/>
    <col min="2572" max="2572" width="3.42578125" customWidth="1"/>
    <col min="2573" max="2573" width="3.85546875" customWidth="1"/>
    <col min="2574" max="2574" width="4" bestFit="1" customWidth="1"/>
    <col min="2575" max="2575" width="3.5703125" bestFit="1" customWidth="1"/>
    <col min="2576" max="2576" width="10.7109375" customWidth="1"/>
    <col min="2577" max="2577" width="10.5703125" customWidth="1"/>
    <col min="2578" max="2578" width="11.85546875" customWidth="1"/>
    <col min="2579" max="2579" width="16.28515625" customWidth="1"/>
    <col min="2817" max="2817" width="31.140625" customWidth="1"/>
    <col min="2818" max="2818" width="22.28515625" customWidth="1"/>
    <col min="2819" max="2819" width="15.5703125" customWidth="1"/>
    <col min="2820" max="2820" width="4" bestFit="1" customWidth="1"/>
    <col min="2821" max="2821" width="3.28515625" customWidth="1"/>
    <col min="2822" max="2822" width="4" customWidth="1"/>
    <col min="2823" max="2823" width="4.42578125" customWidth="1"/>
    <col min="2824" max="2824" width="3" customWidth="1"/>
    <col min="2825" max="2825" width="4" customWidth="1"/>
    <col min="2826" max="2826" width="3.42578125" customWidth="1"/>
    <col min="2827" max="2827" width="4" customWidth="1"/>
    <col min="2828" max="2828" width="3.42578125" customWidth="1"/>
    <col min="2829" max="2829" width="3.85546875" customWidth="1"/>
    <col min="2830" max="2830" width="4" bestFit="1" customWidth="1"/>
    <col min="2831" max="2831" width="3.5703125" bestFit="1" customWidth="1"/>
    <col min="2832" max="2832" width="10.7109375" customWidth="1"/>
    <col min="2833" max="2833" width="10.5703125" customWidth="1"/>
    <col min="2834" max="2834" width="11.85546875" customWidth="1"/>
    <col min="2835" max="2835" width="16.28515625" customWidth="1"/>
    <col min="3073" max="3073" width="31.140625" customWidth="1"/>
    <col min="3074" max="3074" width="22.28515625" customWidth="1"/>
    <col min="3075" max="3075" width="15.5703125" customWidth="1"/>
    <col min="3076" max="3076" width="4" bestFit="1" customWidth="1"/>
    <col min="3077" max="3077" width="3.28515625" customWidth="1"/>
    <col min="3078" max="3078" width="4" customWidth="1"/>
    <col min="3079" max="3079" width="4.42578125" customWidth="1"/>
    <col min="3080" max="3080" width="3" customWidth="1"/>
    <col min="3081" max="3081" width="4" customWidth="1"/>
    <col min="3082" max="3082" width="3.42578125" customWidth="1"/>
    <col min="3083" max="3083" width="4" customWidth="1"/>
    <col min="3084" max="3084" width="3.42578125" customWidth="1"/>
    <col min="3085" max="3085" width="3.85546875" customWidth="1"/>
    <col min="3086" max="3086" width="4" bestFit="1" customWidth="1"/>
    <col min="3087" max="3087" width="3.5703125" bestFit="1" customWidth="1"/>
    <col min="3088" max="3088" width="10.7109375" customWidth="1"/>
    <col min="3089" max="3089" width="10.5703125" customWidth="1"/>
    <col min="3090" max="3090" width="11.85546875" customWidth="1"/>
    <col min="3091" max="3091" width="16.28515625" customWidth="1"/>
    <col min="3329" max="3329" width="31.140625" customWidth="1"/>
    <col min="3330" max="3330" width="22.28515625" customWidth="1"/>
    <col min="3331" max="3331" width="15.5703125" customWidth="1"/>
    <col min="3332" max="3332" width="4" bestFit="1" customWidth="1"/>
    <col min="3333" max="3333" width="3.28515625" customWidth="1"/>
    <col min="3334" max="3334" width="4" customWidth="1"/>
    <col min="3335" max="3335" width="4.42578125" customWidth="1"/>
    <col min="3336" max="3336" width="3" customWidth="1"/>
    <col min="3337" max="3337" width="4" customWidth="1"/>
    <col min="3338" max="3338" width="3.42578125" customWidth="1"/>
    <col min="3339" max="3339" width="4" customWidth="1"/>
    <col min="3340" max="3340" width="3.42578125" customWidth="1"/>
    <col min="3341" max="3341" width="3.85546875" customWidth="1"/>
    <col min="3342" max="3342" width="4" bestFit="1" customWidth="1"/>
    <col min="3343" max="3343" width="3.5703125" bestFit="1" customWidth="1"/>
    <col min="3344" max="3344" width="10.7109375" customWidth="1"/>
    <col min="3345" max="3345" width="10.5703125" customWidth="1"/>
    <col min="3346" max="3346" width="11.85546875" customWidth="1"/>
    <col min="3347" max="3347" width="16.28515625" customWidth="1"/>
    <col min="3585" max="3585" width="31.140625" customWidth="1"/>
    <col min="3586" max="3586" width="22.28515625" customWidth="1"/>
    <col min="3587" max="3587" width="15.5703125" customWidth="1"/>
    <col min="3588" max="3588" width="4" bestFit="1" customWidth="1"/>
    <col min="3589" max="3589" width="3.28515625" customWidth="1"/>
    <col min="3590" max="3590" width="4" customWidth="1"/>
    <col min="3591" max="3591" width="4.42578125" customWidth="1"/>
    <col min="3592" max="3592" width="3" customWidth="1"/>
    <col min="3593" max="3593" width="4" customWidth="1"/>
    <col min="3594" max="3594" width="3.42578125" customWidth="1"/>
    <col min="3595" max="3595" width="4" customWidth="1"/>
    <col min="3596" max="3596" width="3.42578125" customWidth="1"/>
    <col min="3597" max="3597" width="3.85546875" customWidth="1"/>
    <col min="3598" max="3598" width="4" bestFit="1" customWidth="1"/>
    <col min="3599" max="3599" width="3.5703125" bestFit="1" customWidth="1"/>
    <col min="3600" max="3600" width="10.7109375" customWidth="1"/>
    <col min="3601" max="3601" width="10.5703125" customWidth="1"/>
    <col min="3602" max="3602" width="11.85546875" customWidth="1"/>
    <col min="3603" max="3603" width="16.28515625" customWidth="1"/>
    <col min="3841" max="3841" width="31.140625" customWidth="1"/>
    <col min="3842" max="3842" width="22.28515625" customWidth="1"/>
    <col min="3843" max="3843" width="15.5703125" customWidth="1"/>
    <col min="3844" max="3844" width="4" bestFit="1" customWidth="1"/>
    <col min="3845" max="3845" width="3.28515625" customWidth="1"/>
    <col min="3846" max="3846" width="4" customWidth="1"/>
    <col min="3847" max="3847" width="4.42578125" customWidth="1"/>
    <col min="3848" max="3848" width="3" customWidth="1"/>
    <col min="3849" max="3849" width="4" customWidth="1"/>
    <col min="3850" max="3850" width="3.42578125" customWidth="1"/>
    <col min="3851" max="3851" width="4" customWidth="1"/>
    <col min="3852" max="3852" width="3.42578125" customWidth="1"/>
    <col min="3853" max="3853" width="3.85546875" customWidth="1"/>
    <col min="3854" max="3854" width="4" bestFit="1" customWidth="1"/>
    <col min="3855" max="3855" width="3.5703125" bestFit="1" customWidth="1"/>
    <col min="3856" max="3856" width="10.7109375" customWidth="1"/>
    <col min="3857" max="3857" width="10.5703125" customWidth="1"/>
    <col min="3858" max="3858" width="11.85546875" customWidth="1"/>
    <col min="3859" max="3859" width="16.28515625" customWidth="1"/>
    <col min="4097" max="4097" width="31.140625" customWidth="1"/>
    <col min="4098" max="4098" width="22.28515625" customWidth="1"/>
    <col min="4099" max="4099" width="15.5703125" customWidth="1"/>
    <col min="4100" max="4100" width="4" bestFit="1" customWidth="1"/>
    <col min="4101" max="4101" width="3.28515625" customWidth="1"/>
    <col min="4102" max="4102" width="4" customWidth="1"/>
    <col min="4103" max="4103" width="4.42578125" customWidth="1"/>
    <col min="4104" max="4104" width="3" customWidth="1"/>
    <col min="4105" max="4105" width="4" customWidth="1"/>
    <col min="4106" max="4106" width="3.42578125" customWidth="1"/>
    <col min="4107" max="4107" width="4" customWidth="1"/>
    <col min="4108" max="4108" width="3.42578125" customWidth="1"/>
    <col min="4109" max="4109" width="3.85546875" customWidth="1"/>
    <col min="4110" max="4110" width="4" bestFit="1" customWidth="1"/>
    <col min="4111" max="4111" width="3.5703125" bestFit="1" customWidth="1"/>
    <col min="4112" max="4112" width="10.7109375" customWidth="1"/>
    <col min="4113" max="4113" width="10.5703125" customWidth="1"/>
    <col min="4114" max="4114" width="11.85546875" customWidth="1"/>
    <col min="4115" max="4115" width="16.28515625" customWidth="1"/>
    <col min="4353" max="4353" width="31.140625" customWidth="1"/>
    <col min="4354" max="4354" width="22.28515625" customWidth="1"/>
    <col min="4355" max="4355" width="15.5703125" customWidth="1"/>
    <col min="4356" max="4356" width="4" bestFit="1" customWidth="1"/>
    <col min="4357" max="4357" width="3.28515625" customWidth="1"/>
    <col min="4358" max="4358" width="4" customWidth="1"/>
    <col min="4359" max="4359" width="4.42578125" customWidth="1"/>
    <col min="4360" max="4360" width="3" customWidth="1"/>
    <col min="4361" max="4361" width="4" customWidth="1"/>
    <col min="4362" max="4362" width="3.42578125" customWidth="1"/>
    <col min="4363" max="4363" width="4" customWidth="1"/>
    <col min="4364" max="4364" width="3.42578125" customWidth="1"/>
    <col min="4365" max="4365" width="3.85546875" customWidth="1"/>
    <col min="4366" max="4366" width="4" bestFit="1" customWidth="1"/>
    <col min="4367" max="4367" width="3.5703125" bestFit="1" customWidth="1"/>
    <col min="4368" max="4368" width="10.7109375" customWidth="1"/>
    <col min="4369" max="4369" width="10.5703125" customWidth="1"/>
    <col min="4370" max="4370" width="11.85546875" customWidth="1"/>
    <col min="4371" max="4371" width="16.28515625" customWidth="1"/>
    <col min="4609" max="4609" width="31.140625" customWidth="1"/>
    <col min="4610" max="4610" width="22.28515625" customWidth="1"/>
    <col min="4611" max="4611" width="15.5703125" customWidth="1"/>
    <col min="4612" max="4612" width="4" bestFit="1" customWidth="1"/>
    <col min="4613" max="4613" width="3.28515625" customWidth="1"/>
    <col min="4614" max="4614" width="4" customWidth="1"/>
    <col min="4615" max="4615" width="4.42578125" customWidth="1"/>
    <col min="4616" max="4616" width="3" customWidth="1"/>
    <col min="4617" max="4617" width="4" customWidth="1"/>
    <col min="4618" max="4618" width="3.42578125" customWidth="1"/>
    <col min="4619" max="4619" width="4" customWidth="1"/>
    <col min="4620" max="4620" width="3.42578125" customWidth="1"/>
    <col min="4621" max="4621" width="3.85546875" customWidth="1"/>
    <col min="4622" max="4622" width="4" bestFit="1" customWidth="1"/>
    <col min="4623" max="4623" width="3.5703125" bestFit="1" customWidth="1"/>
    <col min="4624" max="4624" width="10.7109375" customWidth="1"/>
    <col min="4625" max="4625" width="10.5703125" customWidth="1"/>
    <col min="4626" max="4626" width="11.85546875" customWidth="1"/>
    <col min="4627" max="4627" width="16.28515625" customWidth="1"/>
    <col min="4865" max="4865" width="31.140625" customWidth="1"/>
    <col min="4866" max="4866" width="22.28515625" customWidth="1"/>
    <col min="4867" max="4867" width="15.5703125" customWidth="1"/>
    <col min="4868" max="4868" width="4" bestFit="1" customWidth="1"/>
    <col min="4869" max="4869" width="3.28515625" customWidth="1"/>
    <col min="4870" max="4870" width="4" customWidth="1"/>
    <col min="4871" max="4871" width="4.42578125" customWidth="1"/>
    <col min="4872" max="4872" width="3" customWidth="1"/>
    <col min="4873" max="4873" width="4" customWidth="1"/>
    <col min="4874" max="4874" width="3.42578125" customWidth="1"/>
    <col min="4875" max="4875" width="4" customWidth="1"/>
    <col min="4876" max="4876" width="3.42578125" customWidth="1"/>
    <col min="4877" max="4877" width="3.85546875" customWidth="1"/>
    <col min="4878" max="4878" width="4" bestFit="1" customWidth="1"/>
    <col min="4879" max="4879" width="3.5703125" bestFit="1" customWidth="1"/>
    <col min="4880" max="4880" width="10.7109375" customWidth="1"/>
    <col min="4881" max="4881" width="10.5703125" customWidth="1"/>
    <col min="4882" max="4882" width="11.85546875" customWidth="1"/>
    <col min="4883" max="4883" width="16.28515625" customWidth="1"/>
    <col min="5121" max="5121" width="31.140625" customWidth="1"/>
    <col min="5122" max="5122" width="22.28515625" customWidth="1"/>
    <col min="5123" max="5123" width="15.5703125" customWidth="1"/>
    <col min="5124" max="5124" width="4" bestFit="1" customWidth="1"/>
    <col min="5125" max="5125" width="3.28515625" customWidth="1"/>
    <col min="5126" max="5126" width="4" customWidth="1"/>
    <col min="5127" max="5127" width="4.42578125" customWidth="1"/>
    <col min="5128" max="5128" width="3" customWidth="1"/>
    <col min="5129" max="5129" width="4" customWidth="1"/>
    <col min="5130" max="5130" width="3.42578125" customWidth="1"/>
    <col min="5131" max="5131" width="4" customWidth="1"/>
    <col min="5132" max="5132" width="3.42578125" customWidth="1"/>
    <col min="5133" max="5133" width="3.85546875" customWidth="1"/>
    <col min="5134" max="5134" width="4" bestFit="1" customWidth="1"/>
    <col min="5135" max="5135" width="3.5703125" bestFit="1" customWidth="1"/>
    <col min="5136" max="5136" width="10.7109375" customWidth="1"/>
    <col min="5137" max="5137" width="10.5703125" customWidth="1"/>
    <col min="5138" max="5138" width="11.85546875" customWidth="1"/>
    <col min="5139" max="5139" width="16.28515625" customWidth="1"/>
    <col min="5377" max="5377" width="31.140625" customWidth="1"/>
    <col min="5378" max="5378" width="22.28515625" customWidth="1"/>
    <col min="5379" max="5379" width="15.5703125" customWidth="1"/>
    <col min="5380" max="5380" width="4" bestFit="1" customWidth="1"/>
    <col min="5381" max="5381" width="3.28515625" customWidth="1"/>
    <col min="5382" max="5382" width="4" customWidth="1"/>
    <col min="5383" max="5383" width="4.42578125" customWidth="1"/>
    <col min="5384" max="5384" width="3" customWidth="1"/>
    <col min="5385" max="5385" width="4" customWidth="1"/>
    <col min="5386" max="5386" width="3.42578125" customWidth="1"/>
    <col min="5387" max="5387" width="4" customWidth="1"/>
    <col min="5388" max="5388" width="3.42578125" customWidth="1"/>
    <col min="5389" max="5389" width="3.85546875" customWidth="1"/>
    <col min="5390" max="5390" width="4" bestFit="1" customWidth="1"/>
    <col min="5391" max="5391" width="3.5703125" bestFit="1" customWidth="1"/>
    <col min="5392" max="5392" width="10.7109375" customWidth="1"/>
    <col min="5393" max="5393" width="10.5703125" customWidth="1"/>
    <col min="5394" max="5394" width="11.85546875" customWidth="1"/>
    <col min="5395" max="5395" width="16.28515625" customWidth="1"/>
    <col min="5633" max="5633" width="31.140625" customWidth="1"/>
    <col min="5634" max="5634" width="22.28515625" customWidth="1"/>
    <col min="5635" max="5635" width="15.5703125" customWidth="1"/>
    <col min="5636" max="5636" width="4" bestFit="1" customWidth="1"/>
    <col min="5637" max="5637" width="3.28515625" customWidth="1"/>
    <col min="5638" max="5638" width="4" customWidth="1"/>
    <col min="5639" max="5639" width="4.42578125" customWidth="1"/>
    <col min="5640" max="5640" width="3" customWidth="1"/>
    <col min="5641" max="5641" width="4" customWidth="1"/>
    <col min="5642" max="5642" width="3.42578125" customWidth="1"/>
    <col min="5643" max="5643" width="4" customWidth="1"/>
    <col min="5644" max="5644" width="3.42578125" customWidth="1"/>
    <col min="5645" max="5645" width="3.85546875" customWidth="1"/>
    <col min="5646" max="5646" width="4" bestFit="1" customWidth="1"/>
    <col min="5647" max="5647" width="3.5703125" bestFit="1" customWidth="1"/>
    <col min="5648" max="5648" width="10.7109375" customWidth="1"/>
    <col min="5649" max="5649" width="10.5703125" customWidth="1"/>
    <col min="5650" max="5650" width="11.85546875" customWidth="1"/>
    <col min="5651" max="5651" width="16.28515625" customWidth="1"/>
    <col min="5889" max="5889" width="31.140625" customWidth="1"/>
    <col min="5890" max="5890" width="22.28515625" customWidth="1"/>
    <col min="5891" max="5891" width="15.5703125" customWidth="1"/>
    <col min="5892" max="5892" width="4" bestFit="1" customWidth="1"/>
    <col min="5893" max="5893" width="3.28515625" customWidth="1"/>
    <col min="5894" max="5894" width="4" customWidth="1"/>
    <col min="5895" max="5895" width="4.42578125" customWidth="1"/>
    <col min="5896" max="5896" width="3" customWidth="1"/>
    <col min="5897" max="5897" width="4" customWidth="1"/>
    <col min="5898" max="5898" width="3.42578125" customWidth="1"/>
    <col min="5899" max="5899" width="4" customWidth="1"/>
    <col min="5900" max="5900" width="3.42578125" customWidth="1"/>
    <col min="5901" max="5901" width="3.85546875" customWidth="1"/>
    <col min="5902" max="5902" width="4" bestFit="1" customWidth="1"/>
    <col min="5903" max="5903" width="3.5703125" bestFit="1" customWidth="1"/>
    <col min="5904" max="5904" width="10.7109375" customWidth="1"/>
    <col min="5905" max="5905" width="10.5703125" customWidth="1"/>
    <col min="5906" max="5906" width="11.85546875" customWidth="1"/>
    <col min="5907" max="5907" width="16.28515625" customWidth="1"/>
    <col min="6145" max="6145" width="31.140625" customWidth="1"/>
    <col min="6146" max="6146" width="22.28515625" customWidth="1"/>
    <col min="6147" max="6147" width="15.5703125" customWidth="1"/>
    <col min="6148" max="6148" width="4" bestFit="1" customWidth="1"/>
    <col min="6149" max="6149" width="3.28515625" customWidth="1"/>
    <col min="6150" max="6150" width="4" customWidth="1"/>
    <col min="6151" max="6151" width="4.42578125" customWidth="1"/>
    <col min="6152" max="6152" width="3" customWidth="1"/>
    <col min="6153" max="6153" width="4" customWidth="1"/>
    <col min="6154" max="6154" width="3.42578125" customWidth="1"/>
    <col min="6155" max="6155" width="4" customWidth="1"/>
    <col min="6156" max="6156" width="3.42578125" customWidth="1"/>
    <col min="6157" max="6157" width="3.85546875" customWidth="1"/>
    <col min="6158" max="6158" width="4" bestFit="1" customWidth="1"/>
    <col min="6159" max="6159" width="3.5703125" bestFit="1" customWidth="1"/>
    <col min="6160" max="6160" width="10.7109375" customWidth="1"/>
    <col min="6161" max="6161" width="10.5703125" customWidth="1"/>
    <col min="6162" max="6162" width="11.85546875" customWidth="1"/>
    <col min="6163" max="6163" width="16.28515625" customWidth="1"/>
    <col min="6401" max="6401" width="31.140625" customWidth="1"/>
    <col min="6402" max="6402" width="22.28515625" customWidth="1"/>
    <col min="6403" max="6403" width="15.5703125" customWidth="1"/>
    <col min="6404" max="6404" width="4" bestFit="1" customWidth="1"/>
    <col min="6405" max="6405" width="3.28515625" customWidth="1"/>
    <col min="6406" max="6406" width="4" customWidth="1"/>
    <col min="6407" max="6407" width="4.42578125" customWidth="1"/>
    <col min="6408" max="6408" width="3" customWidth="1"/>
    <col min="6409" max="6409" width="4" customWidth="1"/>
    <col min="6410" max="6410" width="3.42578125" customWidth="1"/>
    <col min="6411" max="6411" width="4" customWidth="1"/>
    <col min="6412" max="6412" width="3.42578125" customWidth="1"/>
    <col min="6413" max="6413" width="3.85546875" customWidth="1"/>
    <col min="6414" max="6414" width="4" bestFit="1" customWidth="1"/>
    <col min="6415" max="6415" width="3.5703125" bestFit="1" customWidth="1"/>
    <col min="6416" max="6416" width="10.7109375" customWidth="1"/>
    <col min="6417" max="6417" width="10.5703125" customWidth="1"/>
    <col min="6418" max="6418" width="11.85546875" customWidth="1"/>
    <col min="6419" max="6419" width="16.28515625" customWidth="1"/>
    <col min="6657" max="6657" width="31.140625" customWidth="1"/>
    <col min="6658" max="6658" width="22.28515625" customWidth="1"/>
    <col min="6659" max="6659" width="15.5703125" customWidth="1"/>
    <col min="6660" max="6660" width="4" bestFit="1" customWidth="1"/>
    <col min="6661" max="6661" width="3.28515625" customWidth="1"/>
    <col min="6662" max="6662" width="4" customWidth="1"/>
    <col min="6663" max="6663" width="4.42578125" customWidth="1"/>
    <col min="6664" max="6664" width="3" customWidth="1"/>
    <col min="6665" max="6665" width="4" customWidth="1"/>
    <col min="6666" max="6666" width="3.42578125" customWidth="1"/>
    <col min="6667" max="6667" width="4" customWidth="1"/>
    <col min="6668" max="6668" width="3.42578125" customWidth="1"/>
    <col min="6669" max="6669" width="3.85546875" customWidth="1"/>
    <col min="6670" max="6670" width="4" bestFit="1" customWidth="1"/>
    <col min="6671" max="6671" width="3.5703125" bestFit="1" customWidth="1"/>
    <col min="6672" max="6672" width="10.7109375" customWidth="1"/>
    <col min="6673" max="6673" width="10.5703125" customWidth="1"/>
    <col min="6674" max="6674" width="11.85546875" customWidth="1"/>
    <col min="6675" max="6675" width="16.28515625" customWidth="1"/>
    <col min="6913" max="6913" width="31.140625" customWidth="1"/>
    <col min="6914" max="6914" width="22.28515625" customWidth="1"/>
    <col min="6915" max="6915" width="15.5703125" customWidth="1"/>
    <col min="6916" max="6916" width="4" bestFit="1" customWidth="1"/>
    <col min="6917" max="6917" width="3.28515625" customWidth="1"/>
    <col min="6918" max="6918" width="4" customWidth="1"/>
    <col min="6919" max="6919" width="4.42578125" customWidth="1"/>
    <col min="6920" max="6920" width="3" customWidth="1"/>
    <col min="6921" max="6921" width="4" customWidth="1"/>
    <col min="6922" max="6922" width="3.42578125" customWidth="1"/>
    <col min="6923" max="6923" width="4" customWidth="1"/>
    <col min="6924" max="6924" width="3.42578125" customWidth="1"/>
    <col min="6925" max="6925" width="3.85546875" customWidth="1"/>
    <col min="6926" max="6926" width="4" bestFit="1" customWidth="1"/>
    <col min="6927" max="6927" width="3.5703125" bestFit="1" customWidth="1"/>
    <col min="6928" max="6928" width="10.7109375" customWidth="1"/>
    <col min="6929" max="6929" width="10.5703125" customWidth="1"/>
    <col min="6930" max="6930" width="11.85546875" customWidth="1"/>
    <col min="6931" max="6931" width="16.28515625" customWidth="1"/>
    <col min="7169" max="7169" width="31.140625" customWidth="1"/>
    <col min="7170" max="7170" width="22.28515625" customWidth="1"/>
    <col min="7171" max="7171" width="15.5703125" customWidth="1"/>
    <col min="7172" max="7172" width="4" bestFit="1" customWidth="1"/>
    <col min="7173" max="7173" width="3.28515625" customWidth="1"/>
    <col min="7174" max="7174" width="4" customWidth="1"/>
    <col min="7175" max="7175" width="4.42578125" customWidth="1"/>
    <col min="7176" max="7176" width="3" customWidth="1"/>
    <col min="7177" max="7177" width="4" customWidth="1"/>
    <col min="7178" max="7178" width="3.42578125" customWidth="1"/>
    <col min="7179" max="7179" width="4" customWidth="1"/>
    <col min="7180" max="7180" width="3.42578125" customWidth="1"/>
    <col min="7181" max="7181" width="3.85546875" customWidth="1"/>
    <col min="7182" max="7182" width="4" bestFit="1" customWidth="1"/>
    <col min="7183" max="7183" width="3.5703125" bestFit="1" customWidth="1"/>
    <col min="7184" max="7184" width="10.7109375" customWidth="1"/>
    <col min="7185" max="7185" width="10.5703125" customWidth="1"/>
    <col min="7186" max="7186" width="11.85546875" customWidth="1"/>
    <col min="7187" max="7187" width="16.28515625" customWidth="1"/>
    <col min="7425" max="7425" width="31.140625" customWidth="1"/>
    <col min="7426" max="7426" width="22.28515625" customWidth="1"/>
    <col min="7427" max="7427" width="15.5703125" customWidth="1"/>
    <col min="7428" max="7428" width="4" bestFit="1" customWidth="1"/>
    <col min="7429" max="7429" width="3.28515625" customWidth="1"/>
    <col min="7430" max="7430" width="4" customWidth="1"/>
    <col min="7431" max="7431" width="4.42578125" customWidth="1"/>
    <col min="7432" max="7432" width="3" customWidth="1"/>
    <col min="7433" max="7433" width="4" customWidth="1"/>
    <col min="7434" max="7434" width="3.42578125" customWidth="1"/>
    <col min="7435" max="7435" width="4" customWidth="1"/>
    <col min="7436" max="7436" width="3.42578125" customWidth="1"/>
    <col min="7437" max="7437" width="3.85546875" customWidth="1"/>
    <col min="7438" max="7438" width="4" bestFit="1" customWidth="1"/>
    <col min="7439" max="7439" width="3.5703125" bestFit="1" customWidth="1"/>
    <col min="7440" max="7440" width="10.7109375" customWidth="1"/>
    <col min="7441" max="7441" width="10.5703125" customWidth="1"/>
    <col min="7442" max="7442" width="11.85546875" customWidth="1"/>
    <col min="7443" max="7443" width="16.28515625" customWidth="1"/>
    <col min="7681" max="7681" width="31.140625" customWidth="1"/>
    <col min="7682" max="7682" width="22.28515625" customWidth="1"/>
    <col min="7683" max="7683" width="15.5703125" customWidth="1"/>
    <col min="7684" max="7684" width="4" bestFit="1" customWidth="1"/>
    <col min="7685" max="7685" width="3.28515625" customWidth="1"/>
    <col min="7686" max="7686" width="4" customWidth="1"/>
    <col min="7687" max="7687" width="4.42578125" customWidth="1"/>
    <col min="7688" max="7688" width="3" customWidth="1"/>
    <col min="7689" max="7689" width="4" customWidth="1"/>
    <col min="7690" max="7690" width="3.42578125" customWidth="1"/>
    <col min="7691" max="7691" width="4" customWidth="1"/>
    <col min="7692" max="7692" width="3.42578125" customWidth="1"/>
    <col min="7693" max="7693" width="3.85546875" customWidth="1"/>
    <col min="7694" max="7694" width="4" bestFit="1" customWidth="1"/>
    <col min="7695" max="7695" width="3.5703125" bestFit="1" customWidth="1"/>
    <col min="7696" max="7696" width="10.7109375" customWidth="1"/>
    <col min="7697" max="7697" width="10.5703125" customWidth="1"/>
    <col min="7698" max="7698" width="11.85546875" customWidth="1"/>
    <col min="7699" max="7699" width="16.28515625" customWidth="1"/>
    <col min="7937" max="7937" width="31.140625" customWidth="1"/>
    <col min="7938" max="7938" width="22.28515625" customWidth="1"/>
    <col min="7939" max="7939" width="15.5703125" customWidth="1"/>
    <col min="7940" max="7940" width="4" bestFit="1" customWidth="1"/>
    <col min="7941" max="7941" width="3.28515625" customWidth="1"/>
    <col min="7942" max="7942" width="4" customWidth="1"/>
    <col min="7943" max="7943" width="4.42578125" customWidth="1"/>
    <col min="7944" max="7944" width="3" customWidth="1"/>
    <col min="7945" max="7945" width="4" customWidth="1"/>
    <col min="7946" max="7946" width="3.42578125" customWidth="1"/>
    <col min="7947" max="7947" width="4" customWidth="1"/>
    <col min="7948" max="7948" width="3.42578125" customWidth="1"/>
    <col min="7949" max="7949" width="3.85546875" customWidth="1"/>
    <col min="7950" max="7950" width="4" bestFit="1" customWidth="1"/>
    <col min="7951" max="7951" width="3.5703125" bestFit="1" customWidth="1"/>
    <col min="7952" max="7952" width="10.7109375" customWidth="1"/>
    <col min="7953" max="7953" width="10.5703125" customWidth="1"/>
    <col min="7954" max="7954" width="11.85546875" customWidth="1"/>
    <col min="7955" max="7955" width="16.28515625" customWidth="1"/>
    <col min="8193" max="8193" width="31.140625" customWidth="1"/>
    <col min="8194" max="8194" width="22.28515625" customWidth="1"/>
    <col min="8195" max="8195" width="15.5703125" customWidth="1"/>
    <col min="8196" max="8196" width="4" bestFit="1" customWidth="1"/>
    <col min="8197" max="8197" width="3.28515625" customWidth="1"/>
    <col min="8198" max="8198" width="4" customWidth="1"/>
    <col min="8199" max="8199" width="4.42578125" customWidth="1"/>
    <col min="8200" max="8200" width="3" customWidth="1"/>
    <col min="8201" max="8201" width="4" customWidth="1"/>
    <col min="8202" max="8202" width="3.42578125" customWidth="1"/>
    <col min="8203" max="8203" width="4" customWidth="1"/>
    <col min="8204" max="8204" width="3.42578125" customWidth="1"/>
    <col min="8205" max="8205" width="3.85546875" customWidth="1"/>
    <col min="8206" max="8206" width="4" bestFit="1" customWidth="1"/>
    <col min="8207" max="8207" width="3.5703125" bestFit="1" customWidth="1"/>
    <col min="8208" max="8208" width="10.7109375" customWidth="1"/>
    <col min="8209" max="8209" width="10.5703125" customWidth="1"/>
    <col min="8210" max="8210" width="11.85546875" customWidth="1"/>
    <col min="8211" max="8211" width="16.28515625" customWidth="1"/>
    <col min="8449" max="8449" width="31.140625" customWidth="1"/>
    <col min="8450" max="8450" width="22.28515625" customWidth="1"/>
    <col min="8451" max="8451" width="15.5703125" customWidth="1"/>
    <col min="8452" max="8452" width="4" bestFit="1" customWidth="1"/>
    <col min="8453" max="8453" width="3.28515625" customWidth="1"/>
    <col min="8454" max="8454" width="4" customWidth="1"/>
    <col min="8455" max="8455" width="4.42578125" customWidth="1"/>
    <col min="8456" max="8456" width="3" customWidth="1"/>
    <col min="8457" max="8457" width="4" customWidth="1"/>
    <col min="8458" max="8458" width="3.42578125" customWidth="1"/>
    <col min="8459" max="8459" width="4" customWidth="1"/>
    <col min="8460" max="8460" width="3.42578125" customWidth="1"/>
    <col min="8461" max="8461" width="3.85546875" customWidth="1"/>
    <col min="8462" max="8462" width="4" bestFit="1" customWidth="1"/>
    <col min="8463" max="8463" width="3.5703125" bestFit="1" customWidth="1"/>
    <col min="8464" max="8464" width="10.7109375" customWidth="1"/>
    <col min="8465" max="8465" width="10.5703125" customWidth="1"/>
    <col min="8466" max="8466" width="11.85546875" customWidth="1"/>
    <col min="8467" max="8467" width="16.28515625" customWidth="1"/>
    <col min="8705" max="8705" width="31.140625" customWidth="1"/>
    <col min="8706" max="8706" width="22.28515625" customWidth="1"/>
    <col min="8707" max="8707" width="15.5703125" customWidth="1"/>
    <col min="8708" max="8708" width="4" bestFit="1" customWidth="1"/>
    <col min="8709" max="8709" width="3.28515625" customWidth="1"/>
    <col min="8710" max="8710" width="4" customWidth="1"/>
    <col min="8711" max="8711" width="4.42578125" customWidth="1"/>
    <col min="8712" max="8712" width="3" customWidth="1"/>
    <col min="8713" max="8713" width="4" customWidth="1"/>
    <col min="8714" max="8714" width="3.42578125" customWidth="1"/>
    <col min="8715" max="8715" width="4" customWidth="1"/>
    <col min="8716" max="8716" width="3.42578125" customWidth="1"/>
    <col min="8717" max="8717" width="3.85546875" customWidth="1"/>
    <col min="8718" max="8718" width="4" bestFit="1" customWidth="1"/>
    <col min="8719" max="8719" width="3.5703125" bestFit="1" customWidth="1"/>
    <col min="8720" max="8720" width="10.7109375" customWidth="1"/>
    <col min="8721" max="8721" width="10.5703125" customWidth="1"/>
    <col min="8722" max="8722" width="11.85546875" customWidth="1"/>
    <col min="8723" max="8723" width="16.28515625" customWidth="1"/>
    <col min="8961" max="8961" width="31.140625" customWidth="1"/>
    <col min="8962" max="8962" width="22.28515625" customWidth="1"/>
    <col min="8963" max="8963" width="15.5703125" customWidth="1"/>
    <col min="8964" max="8964" width="4" bestFit="1" customWidth="1"/>
    <col min="8965" max="8965" width="3.28515625" customWidth="1"/>
    <col min="8966" max="8966" width="4" customWidth="1"/>
    <col min="8967" max="8967" width="4.42578125" customWidth="1"/>
    <col min="8968" max="8968" width="3" customWidth="1"/>
    <col min="8969" max="8969" width="4" customWidth="1"/>
    <col min="8970" max="8970" width="3.42578125" customWidth="1"/>
    <col min="8971" max="8971" width="4" customWidth="1"/>
    <col min="8972" max="8972" width="3.42578125" customWidth="1"/>
    <col min="8973" max="8973" width="3.85546875" customWidth="1"/>
    <col min="8974" max="8974" width="4" bestFit="1" customWidth="1"/>
    <col min="8975" max="8975" width="3.5703125" bestFit="1" customWidth="1"/>
    <col min="8976" max="8976" width="10.7109375" customWidth="1"/>
    <col min="8977" max="8977" width="10.5703125" customWidth="1"/>
    <col min="8978" max="8978" width="11.85546875" customWidth="1"/>
    <col min="8979" max="8979" width="16.28515625" customWidth="1"/>
    <col min="9217" max="9217" width="31.140625" customWidth="1"/>
    <col min="9218" max="9218" width="22.28515625" customWidth="1"/>
    <col min="9219" max="9219" width="15.5703125" customWidth="1"/>
    <col min="9220" max="9220" width="4" bestFit="1" customWidth="1"/>
    <col min="9221" max="9221" width="3.28515625" customWidth="1"/>
    <col min="9222" max="9222" width="4" customWidth="1"/>
    <col min="9223" max="9223" width="4.42578125" customWidth="1"/>
    <col min="9224" max="9224" width="3" customWidth="1"/>
    <col min="9225" max="9225" width="4" customWidth="1"/>
    <col min="9226" max="9226" width="3.42578125" customWidth="1"/>
    <col min="9227" max="9227" width="4" customWidth="1"/>
    <col min="9228" max="9228" width="3.42578125" customWidth="1"/>
    <col min="9229" max="9229" width="3.85546875" customWidth="1"/>
    <col min="9230" max="9230" width="4" bestFit="1" customWidth="1"/>
    <col min="9231" max="9231" width="3.5703125" bestFit="1" customWidth="1"/>
    <col min="9232" max="9232" width="10.7109375" customWidth="1"/>
    <col min="9233" max="9233" width="10.5703125" customWidth="1"/>
    <col min="9234" max="9234" width="11.85546875" customWidth="1"/>
    <col min="9235" max="9235" width="16.28515625" customWidth="1"/>
    <col min="9473" max="9473" width="31.140625" customWidth="1"/>
    <col min="9474" max="9474" width="22.28515625" customWidth="1"/>
    <col min="9475" max="9475" width="15.5703125" customWidth="1"/>
    <col min="9476" max="9476" width="4" bestFit="1" customWidth="1"/>
    <col min="9477" max="9477" width="3.28515625" customWidth="1"/>
    <col min="9478" max="9478" width="4" customWidth="1"/>
    <col min="9479" max="9479" width="4.42578125" customWidth="1"/>
    <col min="9480" max="9480" width="3" customWidth="1"/>
    <col min="9481" max="9481" width="4" customWidth="1"/>
    <col min="9482" max="9482" width="3.42578125" customWidth="1"/>
    <col min="9483" max="9483" width="4" customWidth="1"/>
    <col min="9484" max="9484" width="3.42578125" customWidth="1"/>
    <col min="9485" max="9485" width="3.85546875" customWidth="1"/>
    <col min="9486" max="9486" width="4" bestFit="1" customWidth="1"/>
    <col min="9487" max="9487" width="3.5703125" bestFit="1" customWidth="1"/>
    <col min="9488" max="9488" width="10.7109375" customWidth="1"/>
    <col min="9489" max="9489" width="10.5703125" customWidth="1"/>
    <col min="9490" max="9490" width="11.85546875" customWidth="1"/>
    <col min="9491" max="9491" width="16.28515625" customWidth="1"/>
    <col min="9729" max="9729" width="31.140625" customWidth="1"/>
    <col min="9730" max="9730" width="22.28515625" customWidth="1"/>
    <col min="9731" max="9731" width="15.5703125" customWidth="1"/>
    <col min="9732" max="9732" width="4" bestFit="1" customWidth="1"/>
    <col min="9733" max="9733" width="3.28515625" customWidth="1"/>
    <col min="9734" max="9734" width="4" customWidth="1"/>
    <col min="9735" max="9735" width="4.42578125" customWidth="1"/>
    <col min="9736" max="9736" width="3" customWidth="1"/>
    <col min="9737" max="9737" width="4" customWidth="1"/>
    <col min="9738" max="9738" width="3.42578125" customWidth="1"/>
    <col min="9739" max="9739" width="4" customWidth="1"/>
    <col min="9740" max="9740" width="3.42578125" customWidth="1"/>
    <col min="9741" max="9741" width="3.85546875" customWidth="1"/>
    <col min="9742" max="9742" width="4" bestFit="1" customWidth="1"/>
    <col min="9743" max="9743" width="3.5703125" bestFit="1" customWidth="1"/>
    <col min="9744" max="9744" width="10.7109375" customWidth="1"/>
    <col min="9745" max="9745" width="10.5703125" customWidth="1"/>
    <col min="9746" max="9746" width="11.85546875" customWidth="1"/>
    <col min="9747" max="9747" width="16.28515625" customWidth="1"/>
    <col min="9985" max="9985" width="31.140625" customWidth="1"/>
    <col min="9986" max="9986" width="22.28515625" customWidth="1"/>
    <col min="9987" max="9987" width="15.5703125" customWidth="1"/>
    <col min="9988" max="9988" width="4" bestFit="1" customWidth="1"/>
    <col min="9989" max="9989" width="3.28515625" customWidth="1"/>
    <col min="9990" max="9990" width="4" customWidth="1"/>
    <col min="9991" max="9991" width="4.42578125" customWidth="1"/>
    <col min="9992" max="9992" width="3" customWidth="1"/>
    <col min="9993" max="9993" width="4" customWidth="1"/>
    <col min="9994" max="9994" width="3.42578125" customWidth="1"/>
    <col min="9995" max="9995" width="4" customWidth="1"/>
    <col min="9996" max="9996" width="3.42578125" customWidth="1"/>
    <col min="9997" max="9997" width="3.85546875" customWidth="1"/>
    <col min="9998" max="9998" width="4" bestFit="1" customWidth="1"/>
    <col min="9999" max="9999" width="3.5703125" bestFit="1" customWidth="1"/>
    <col min="10000" max="10000" width="10.7109375" customWidth="1"/>
    <col min="10001" max="10001" width="10.5703125" customWidth="1"/>
    <col min="10002" max="10002" width="11.85546875" customWidth="1"/>
    <col min="10003" max="10003" width="16.28515625" customWidth="1"/>
    <col min="10241" max="10241" width="31.140625" customWidth="1"/>
    <col min="10242" max="10242" width="22.28515625" customWidth="1"/>
    <col min="10243" max="10243" width="15.5703125" customWidth="1"/>
    <col min="10244" max="10244" width="4" bestFit="1" customWidth="1"/>
    <col min="10245" max="10245" width="3.28515625" customWidth="1"/>
    <col min="10246" max="10246" width="4" customWidth="1"/>
    <col min="10247" max="10247" width="4.42578125" customWidth="1"/>
    <col min="10248" max="10248" width="3" customWidth="1"/>
    <col min="10249" max="10249" width="4" customWidth="1"/>
    <col min="10250" max="10250" width="3.42578125" customWidth="1"/>
    <col min="10251" max="10251" width="4" customWidth="1"/>
    <col min="10252" max="10252" width="3.42578125" customWidth="1"/>
    <col min="10253" max="10253" width="3.85546875" customWidth="1"/>
    <col min="10254" max="10254" width="4" bestFit="1" customWidth="1"/>
    <col min="10255" max="10255" width="3.5703125" bestFit="1" customWidth="1"/>
    <col min="10256" max="10256" width="10.7109375" customWidth="1"/>
    <col min="10257" max="10257" width="10.5703125" customWidth="1"/>
    <col min="10258" max="10258" width="11.85546875" customWidth="1"/>
    <col min="10259" max="10259" width="16.28515625" customWidth="1"/>
    <col min="10497" max="10497" width="31.140625" customWidth="1"/>
    <col min="10498" max="10498" width="22.28515625" customWidth="1"/>
    <col min="10499" max="10499" width="15.5703125" customWidth="1"/>
    <col min="10500" max="10500" width="4" bestFit="1" customWidth="1"/>
    <col min="10501" max="10501" width="3.28515625" customWidth="1"/>
    <col min="10502" max="10502" width="4" customWidth="1"/>
    <col min="10503" max="10503" width="4.42578125" customWidth="1"/>
    <col min="10504" max="10504" width="3" customWidth="1"/>
    <col min="10505" max="10505" width="4" customWidth="1"/>
    <col min="10506" max="10506" width="3.42578125" customWidth="1"/>
    <col min="10507" max="10507" width="4" customWidth="1"/>
    <col min="10508" max="10508" width="3.42578125" customWidth="1"/>
    <col min="10509" max="10509" width="3.85546875" customWidth="1"/>
    <col min="10510" max="10510" width="4" bestFit="1" customWidth="1"/>
    <col min="10511" max="10511" width="3.5703125" bestFit="1" customWidth="1"/>
    <col min="10512" max="10512" width="10.7109375" customWidth="1"/>
    <col min="10513" max="10513" width="10.5703125" customWidth="1"/>
    <col min="10514" max="10514" width="11.85546875" customWidth="1"/>
    <col min="10515" max="10515" width="16.28515625" customWidth="1"/>
    <col min="10753" max="10753" width="31.140625" customWidth="1"/>
    <col min="10754" max="10754" width="22.28515625" customWidth="1"/>
    <col min="10755" max="10755" width="15.5703125" customWidth="1"/>
    <col min="10756" max="10756" width="4" bestFit="1" customWidth="1"/>
    <col min="10757" max="10757" width="3.28515625" customWidth="1"/>
    <col min="10758" max="10758" width="4" customWidth="1"/>
    <col min="10759" max="10759" width="4.42578125" customWidth="1"/>
    <col min="10760" max="10760" width="3" customWidth="1"/>
    <col min="10761" max="10761" width="4" customWidth="1"/>
    <col min="10762" max="10762" width="3.42578125" customWidth="1"/>
    <col min="10763" max="10763" width="4" customWidth="1"/>
    <col min="10764" max="10764" width="3.42578125" customWidth="1"/>
    <col min="10765" max="10765" width="3.85546875" customWidth="1"/>
    <col min="10766" max="10766" width="4" bestFit="1" customWidth="1"/>
    <col min="10767" max="10767" width="3.5703125" bestFit="1" customWidth="1"/>
    <col min="10768" max="10768" width="10.7109375" customWidth="1"/>
    <col min="10769" max="10769" width="10.5703125" customWidth="1"/>
    <col min="10770" max="10770" width="11.85546875" customWidth="1"/>
    <col min="10771" max="10771" width="16.28515625" customWidth="1"/>
    <col min="11009" max="11009" width="31.140625" customWidth="1"/>
    <col min="11010" max="11010" width="22.28515625" customWidth="1"/>
    <col min="11011" max="11011" width="15.5703125" customWidth="1"/>
    <col min="11012" max="11012" width="4" bestFit="1" customWidth="1"/>
    <col min="11013" max="11013" width="3.28515625" customWidth="1"/>
    <col min="11014" max="11014" width="4" customWidth="1"/>
    <col min="11015" max="11015" width="4.42578125" customWidth="1"/>
    <col min="11016" max="11016" width="3" customWidth="1"/>
    <col min="11017" max="11017" width="4" customWidth="1"/>
    <col min="11018" max="11018" width="3.42578125" customWidth="1"/>
    <col min="11019" max="11019" width="4" customWidth="1"/>
    <col min="11020" max="11020" width="3.42578125" customWidth="1"/>
    <col min="11021" max="11021" width="3.85546875" customWidth="1"/>
    <col min="11022" max="11022" width="4" bestFit="1" customWidth="1"/>
    <col min="11023" max="11023" width="3.5703125" bestFit="1" customWidth="1"/>
    <col min="11024" max="11024" width="10.7109375" customWidth="1"/>
    <col min="11025" max="11025" width="10.5703125" customWidth="1"/>
    <col min="11026" max="11026" width="11.85546875" customWidth="1"/>
    <col min="11027" max="11027" width="16.28515625" customWidth="1"/>
    <col min="11265" max="11265" width="31.140625" customWidth="1"/>
    <col min="11266" max="11266" width="22.28515625" customWidth="1"/>
    <col min="11267" max="11267" width="15.5703125" customWidth="1"/>
    <col min="11268" max="11268" width="4" bestFit="1" customWidth="1"/>
    <col min="11269" max="11269" width="3.28515625" customWidth="1"/>
    <col min="11270" max="11270" width="4" customWidth="1"/>
    <col min="11271" max="11271" width="4.42578125" customWidth="1"/>
    <col min="11272" max="11272" width="3" customWidth="1"/>
    <col min="11273" max="11273" width="4" customWidth="1"/>
    <col min="11274" max="11274" width="3.42578125" customWidth="1"/>
    <col min="11275" max="11275" width="4" customWidth="1"/>
    <col min="11276" max="11276" width="3.42578125" customWidth="1"/>
    <col min="11277" max="11277" width="3.85546875" customWidth="1"/>
    <col min="11278" max="11278" width="4" bestFit="1" customWidth="1"/>
    <col min="11279" max="11279" width="3.5703125" bestFit="1" customWidth="1"/>
    <col min="11280" max="11280" width="10.7109375" customWidth="1"/>
    <col min="11281" max="11281" width="10.5703125" customWidth="1"/>
    <col min="11282" max="11282" width="11.85546875" customWidth="1"/>
    <col min="11283" max="11283" width="16.28515625" customWidth="1"/>
    <col min="11521" max="11521" width="31.140625" customWidth="1"/>
    <col min="11522" max="11522" width="22.28515625" customWidth="1"/>
    <col min="11523" max="11523" width="15.5703125" customWidth="1"/>
    <col min="11524" max="11524" width="4" bestFit="1" customWidth="1"/>
    <col min="11525" max="11525" width="3.28515625" customWidth="1"/>
    <col min="11526" max="11526" width="4" customWidth="1"/>
    <col min="11527" max="11527" width="4.42578125" customWidth="1"/>
    <col min="11528" max="11528" width="3" customWidth="1"/>
    <col min="11529" max="11529" width="4" customWidth="1"/>
    <col min="11530" max="11530" width="3.42578125" customWidth="1"/>
    <col min="11531" max="11531" width="4" customWidth="1"/>
    <col min="11532" max="11532" width="3.42578125" customWidth="1"/>
    <col min="11533" max="11533" width="3.85546875" customWidth="1"/>
    <col min="11534" max="11534" width="4" bestFit="1" customWidth="1"/>
    <col min="11535" max="11535" width="3.5703125" bestFit="1" customWidth="1"/>
    <col min="11536" max="11536" width="10.7109375" customWidth="1"/>
    <col min="11537" max="11537" width="10.5703125" customWidth="1"/>
    <col min="11538" max="11538" width="11.85546875" customWidth="1"/>
    <col min="11539" max="11539" width="16.28515625" customWidth="1"/>
    <col min="11777" max="11777" width="31.140625" customWidth="1"/>
    <col min="11778" max="11778" width="22.28515625" customWidth="1"/>
    <col min="11779" max="11779" width="15.5703125" customWidth="1"/>
    <col min="11780" max="11780" width="4" bestFit="1" customWidth="1"/>
    <col min="11781" max="11781" width="3.28515625" customWidth="1"/>
    <col min="11782" max="11782" width="4" customWidth="1"/>
    <col min="11783" max="11783" width="4.42578125" customWidth="1"/>
    <col min="11784" max="11784" width="3" customWidth="1"/>
    <col min="11785" max="11785" width="4" customWidth="1"/>
    <col min="11786" max="11786" width="3.42578125" customWidth="1"/>
    <col min="11787" max="11787" width="4" customWidth="1"/>
    <col min="11788" max="11788" width="3.42578125" customWidth="1"/>
    <col min="11789" max="11789" width="3.85546875" customWidth="1"/>
    <col min="11790" max="11790" width="4" bestFit="1" customWidth="1"/>
    <col min="11791" max="11791" width="3.5703125" bestFit="1" customWidth="1"/>
    <col min="11792" max="11792" width="10.7109375" customWidth="1"/>
    <col min="11793" max="11793" width="10.5703125" customWidth="1"/>
    <col min="11794" max="11794" width="11.85546875" customWidth="1"/>
    <col min="11795" max="11795" width="16.28515625" customWidth="1"/>
    <col min="12033" max="12033" width="31.140625" customWidth="1"/>
    <col min="12034" max="12034" width="22.28515625" customWidth="1"/>
    <col min="12035" max="12035" width="15.5703125" customWidth="1"/>
    <col min="12036" max="12036" width="4" bestFit="1" customWidth="1"/>
    <col min="12037" max="12037" width="3.28515625" customWidth="1"/>
    <col min="12038" max="12038" width="4" customWidth="1"/>
    <col min="12039" max="12039" width="4.42578125" customWidth="1"/>
    <col min="12040" max="12040" width="3" customWidth="1"/>
    <col min="12041" max="12041" width="4" customWidth="1"/>
    <col min="12042" max="12042" width="3.42578125" customWidth="1"/>
    <col min="12043" max="12043" width="4" customWidth="1"/>
    <col min="12044" max="12044" width="3.42578125" customWidth="1"/>
    <col min="12045" max="12045" width="3.85546875" customWidth="1"/>
    <col min="12046" max="12046" width="4" bestFit="1" customWidth="1"/>
    <col min="12047" max="12047" width="3.5703125" bestFit="1" customWidth="1"/>
    <col min="12048" max="12048" width="10.7109375" customWidth="1"/>
    <col min="12049" max="12049" width="10.5703125" customWidth="1"/>
    <col min="12050" max="12050" width="11.85546875" customWidth="1"/>
    <col min="12051" max="12051" width="16.28515625" customWidth="1"/>
    <col min="12289" max="12289" width="31.140625" customWidth="1"/>
    <col min="12290" max="12290" width="22.28515625" customWidth="1"/>
    <col min="12291" max="12291" width="15.5703125" customWidth="1"/>
    <col min="12292" max="12292" width="4" bestFit="1" customWidth="1"/>
    <col min="12293" max="12293" width="3.28515625" customWidth="1"/>
    <col min="12294" max="12294" width="4" customWidth="1"/>
    <col min="12295" max="12295" width="4.42578125" customWidth="1"/>
    <col min="12296" max="12296" width="3" customWidth="1"/>
    <col min="12297" max="12297" width="4" customWidth="1"/>
    <col min="12298" max="12298" width="3.42578125" customWidth="1"/>
    <col min="12299" max="12299" width="4" customWidth="1"/>
    <col min="12300" max="12300" width="3.42578125" customWidth="1"/>
    <col min="12301" max="12301" width="3.85546875" customWidth="1"/>
    <col min="12302" max="12302" width="4" bestFit="1" customWidth="1"/>
    <col min="12303" max="12303" width="3.5703125" bestFit="1" customWidth="1"/>
    <col min="12304" max="12304" width="10.7109375" customWidth="1"/>
    <col min="12305" max="12305" width="10.5703125" customWidth="1"/>
    <col min="12306" max="12306" width="11.85546875" customWidth="1"/>
    <col min="12307" max="12307" width="16.28515625" customWidth="1"/>
    <col min="12545" max="12545" width="31.140625" customWidth="1"/>
    <col min="12546" max="12546" width="22.28515625" customWidth="1"/>
    <col min="12547" max="12547" width="15.5703125" customWidth="1"/>
    <col min="12548" max="12548" width="4" bestFit="1" customWidth="1"/>
    <col min="12549" max="12549" width="3.28515625" customWidth="1"/>
    <col min="12550" max="12550" width="4" customWidth="1"/>
    <col min="12551" max="12551" width="4.42578125" customWidth="1"/>
    <col min="12552" max="12552" width="3" customWidth="1"/>
    <col min="12553" max="12553" width="4" customWidth="1"/>
    <col min="12554" max="12554" width="3.42578125" customWidth="1"/>
    <col min="12555" max="12555" width="4" customWidth="1"/>
    <col min="12556" max="12556" width="3.42578125" customWidth="1"/>
    <col min="12557" max="12557" width="3.85546875" customWidth="1"/>
    <col min="12558" max="12558" width="4" bestFit="1" customWidth="1"/>
    <col min="12559" max="12559" width="3.5703125" bestFit="1" customWidth="1"/>
    <col min="12560" max="12560" width="10.7109375" customWidth="1"/>
    <col min="12561" max="12561" width="10.5703125" customWidth="1"/>
    <col min="12562" max="12562" width="11.85546875" customWidth="1"/>
    <col min="12563" max="12563" width="16.28515625" customWidth="1"/>
    <col min="12801" max="12801" width="31.140625" customWidth="1"/>
    <col min="12802" max="12802" width="22.28515625" customWidth="1"/>
    <col min="12803" max="12803" width="15.5703125" customWidth="1"/>
    <col min="12804" max="12804" width="4" bestFit="1" customWidth="1"/>
    <col min="12805" max="12805" width="3.28515625" customWidth="1"/>
    <col min="12806" max="12806" width="4" customWidth="1"/>
    <col min="12807" max="12807" width="4.42578125" customWidth="1"/>
    <col min="12808" max="12808" width="3" customWidth="1"/>
    <col min="12809" max="12809" width="4" customWidth="1"/>
    <col min="12810" max="12810" width="3.42578125" customWidth="1"/>
    <col min="12811" max="12811" width="4" customWidth="1"/>
    <col min="12812" max="12812" width="3.42578125" customWidth="1"/>
    <col min="12813" max="12813" width="3.85546875" customWidth="1"/>
    <col min="12814" max="12814" width="4" bestFit="1" customWidth="1"/>
    <col min="12815" max="12815" width="3.5703125" bestFit="1" customWidth="1"/>
    <col min="12816" max="12816" width="10.7109375" customWidth="1"/>
    <col min="12817" max="12817" width="10.5703125" customWidth="1"/>
    <col min="12818" max="12818" width="11.85546875" customWidth="1"/>
    <col min="12819" max="12819" width="16.28515625" customWidth="1"/>
    <col min="13057" max="13057" width="31.140625" customWidth="1"/>
    <col min="13058" max="13058" width="22.28515625" customWidth="1"/>
    <col min="13059" max="13059" width="15.5703125" customWidth="1"/>
    <col min="13060" max="13060" width="4" bestFit="1" customWidth="1"/>
    <col min="13061" max="13061" width="3.28515625" customWidth="1"/>
    <col min="13062" max="13062" width="4" customWidth="1"/>
    <col min="13063" max="13063" width="4.42578125" customWidth="1"/>
    <col min="13064" max="13064" width="3" customWidth="1"/>
    <col min="13065" max="13065" width="4" customWidth="1"/>
    <col min="13066" max="13066" width="3.42578125" customWidth="1"/>
    <col min="13067" max="13067" width="4" customWidth="1"/>
    <col min="13068" max="13068" width="3.42578125" customWidth="1"/>
    <col min="13069" max="13069" width="3.85546875" customWidth="1"/>
    <col min="13070" max="13070" width="4" bestFit="1" customWidth="1"/>
    <col min="13071" max="13071" width="3.5703125" bestFit="1" customWidth="1"/>
    <col min="13072" max="13072" width="10.7109375" customWidth="1"/>
    <col min="13073" max="13073" width="10.5703125" customWidth="1"/>
    <col min="13074" max="13074" width="11.85546875" customWidth="1"/>
    <col min="13075" max="13075" width="16.28515625" customWidth="1"/>
    <col min="13313" max="13313" width="31.140625" customWidth="1"/>
    <col min="13314" max="13314" width="22.28515625" customWidth="1"/>
    <col min="13315" max="13315" width="15.5703125" customWidth="1"/>
    <col min="13316" max="13316" width="4" bestFit="1" customWidth="1"/>
    <col min="13317" max="13317" width="3.28515625" customWidth="1"/>
    <col min="13318" max="13318" width="4" customWidth="1"/>
    <col min="13319" max="13319" width="4.42578125" customWidth="1"/>
    <col min="13320" max="13320" width="3" customWidth="1"/>
    <col min="13321" max="13321" width="4" customWidth="1"/>
    <col min="13322" max="13322" width="3.42578125" customWidth="1"/>
    <col min="13323" max="13323" width="4" customWidth="1"/>
    <col min="13324" max="13324" width="3.42578125" customWidth="1"/>
    <col min="13325" max="13325" width="3.85546875" customWidth="1"/>
    <col min="13326" max="13326" width="4" bestFit="1" customWidth="1"/>
    <col min="13327" max="13327" width="3.5703125" bestFit="1" customWidth="1"/>
    <col min="13328" max="13328" width="10.7109375" customWidth="1"/>
    <col min="13329" max="13329" width="10.5703125" customWidth="1"/>
    <col min="13330" max="13330" width="11.85546875" customWidth="1"/>
    <col min="13331" max="13331" width="16.28515625" customWidth="1"/>
    <col min="13569" max="13569" width="31.140625" customWidth="1"/>
    <col min="13570" max="13570" width="22.28515625" customWidth="1"/>
    <col min="13571" max="13571" width="15.5703125" customWidth="1"/>
    <col min="13572" max="13572" width="4" bestFit="1" customWidth="1"/>
    <col min="13573" max="13573" width="3.28515625" customWidth="1"/>
    <col min="13574" max="13574" width="4" customWidth="1"/>
    <col min="13575" max="13575" width="4.42578125" customWidth="1"/>
    <col min="13576" max="13576" width="3" customWidth="1"/>
    <col min="13577" max="13577" width="4" customWidth="1"/>
    <col min="13578" max="13578" width="3.42578125" customWidth="1"/>
    <col min="13579" max="13579" width="4" customWidth="1"/>
    <col min="13580" max="13580" width="3.42578125" customWidth="1"/>
    <col min="13581" max="13581" width="3.85546875" customWidth="1"/>
    <col min="13582" max="13582" width="4" bestFit="1" customWidth="1"/>
    <col min="13583" max="13583" width="3.5703125" bestFit="1" customWidth="1"/>
    <col min="13584" max="13584" width="10.7109375" customWidth="1"/>
    <col min="13585" max="13585" width="10.5703125" customWidth="1"/>
    <col min="13586" max="13586" width="11.85546875" customWidth="1"/>
    <col min="13587" max="13587" width="16.28515625" customWidth="1"/>
    <col min="13825" max="13825" width="31.140625" customWidth="1"/>
    <col min="13826" max="13826" width="22.28515625" customWidth="1"/>
    <col min="13827" max="13827" width="15.5703125" customWidth="1"/>
    <col min="13828" max="13828" width="4" bestFit="1" customWidth="1"/>
    <col min="13829" max="13829" width="3.28515625" customWidth="1"/>
    <col min="13830" max="13830" width="4" customWidth="1"/>
    <col min="13831" max="13831" width="4.42578125" customWidth="1"/>
    <col min="13832" max="13832" width="3" customWidth="1"/>
    <col min="13833" max="13833" width="4" customWidth="1"/>
    <col min="13834" max="13834" width="3.42578125" customWidth="1"/>
    <col min="13835" max="13835" width="4" customWidth="1"/>
    <col min="13836" max="13836" width="3.42578125" customWidth="1"/>
    <col min="13837" max="13837" width="3.85546875" customWidth="1"/>
    <col min="13838" max="13838" width="4" bestFit="1" customWidth="1"/>
    <col min="13839" max="13839" width="3.5703125" bestFit="1" customWidth="1"/>
    <col min="13840" max="13840" width="10.7109375" customWidth="1"/>
    <col min="13841" max="13841" width="10.5703125" customWidth="1"/>
    <col min="13842" max="13842" width="11.85546875" customWidth="1"/>
    <col min="13843" max="13843" width="16.28515625" customWidth="1"/>
    <col min="14081" max="14081" width="31.140625" customWidth="1"/>
    <col min="14082" max="14082" width="22.28515625" customWidth="1"/>
    <col min="14083" max="14083" width="15.5703125" customWidth="1"/>
    <col min="14084" max="14084" width="4" bestFit="1" customWidth="1"/>
    <col min="14085" max="14085" width="3.28515625" customWidth="1"/>
    <col min="14086" max="14086" width="4" customWidth="1"/>
    <col min="14087" max="14087" width="4.42578125" customWidth="1"/>
    <col min="14088" max="14088" width="3" customWidth="1"/>
    <col min="14089" max="14089" width="4" customWidth="1"/>
    <col min="14090" max="14090" width="3.42578125" customWidth="1"/>
    <col min="14091" max="14091" width="4" customWidth="1"/>
    <col min="14092" max="14092" width="3.42578125" customWidth="1"/>
    <col min="14093" max="14093" width="3.85546875" customWidth="1"/>
    <col min="14094" max="14094" width="4" bestFit="1" customWidth="1"/>
    <col min="14095" max="14095" width="3.5703125" bestFit="1" customWidth="1"/>
    <col min="14096" max="14096" width="10.7109375" customWidth="1"/>
    <col min="14097" max="14097" width="10.5703125" customWidth="1"/>
    <col min="14098" max="14098" width="11.85546875" customWidth="1"/>
    <col min="14099" max="14099" width="16.28515625" customWidth="1"/>
    <col min="14337" max="14337" width="31.140625" customWidth="1"/>
    <col min="14338" max="14338" width="22.28515625" customWidth="1"/>
    <col min="14339" max="14339" width="15.5703125" customWidth="1"/>
    <col min="14340" max="14340" width="4" bestFit="1" customWidth="1"/>
    <col min="14341" max="14341" width="3.28515625" customWidth="1"/>
    <col min="14342" max="14342" width="4" customWidth="1"/>
    <col min="14343" max="14343" width="4.42578125" customWidth="1"/>
    <col min="14344" max="14344" width="3" customWidth="1"/>
    <col min="14345" max="14345" width="4" customWidth="1"/>
    <col min="14346" max="14346" width="3.42578125" customWidth="1"/>
    <col min="14347" max="14347" width="4" customWidth="1"/>
    <col min="14348" max="14348" width="3.42578125" customWidth="1"/>
    <col min="14349" max="14349" width="3.85546875" customWidth="1"/>
    <col min="14350" max="14350" width="4" bestFit="1" customWidth="1"/>
    <col min="14351" max="14351" width="3.5703125" bestFit="1" customWidth="1"/>
    <col min="14352" max="14352" width="10.7109375" customWidth="1"/>
    <col min="14353" max="14353" width="10.5703125" customWidth="1"/>
    <col min="14354" max="14354" width="11.85546875" customWidth="1"/>
    <col min="14355" max="14355" width="16.28515625" customWidth="1"/>
    <col min="14593" max="14593" width="31.140625" customWidth="1"/>
    <col min="14594" max="14594" width="22.28515625" customWidth="1"/>
    <col min="14595" max="14595" width="15.5703125" customWidth="1"/>
    <col min="14596" max="14596" width="4" bestFit="1" customWidth="1"/>
    <col min="14597" max="14597" width="3.28515625" customWidth="1"/>
    <col min="14598" max="14598" width="4" customWidth="1"/>
    <col min="14599" max="14599" width="4.42578125" customWidth="1"/>
    <col min="14600" max="14600" width="3" customWidth="1"/>
    <col min="14601" max="14601" width="4" customWidth="1"/>
    <col min="14602" max="14602" width="3.42578125" customWidth="1"/>
    <col min="14603" max="14603" width="4" customWidth="1"/>
    <col min="14604" max="14604" width="3.42578125" customWidth="1"/>
    <col min="14605" max="14605" width="3.85546875" customWidth="1"/>
    <col min="14606" max="14606" width="4" bestFit="1" customWidth="1"/>
    <col min="14607" max="14607" width="3.5703125" bestFit="1" customWidth="1"/>
    <col min="14608" max="14608" width="10.7109375" customWidth="1"/>
    <col min="14609" max="14609" width="10.5703125" customWidth="1"/>
    <col min="14610" max="14610" width="11.85546875" customWidth="1"/>
    <col min="14611" max="14611" width="16.28515625" customWidth="1"/>
    <col min="14849" max="14849" width="31.140625" customWidth="1"/>
    <col min="14850" max="14850" width="22.28515625" customWidth="1"/>
    <col min="14851" max="14851" width="15.5703125" customWidth="1"/>
    <col min="14852" max="14852" width="4" bestFit="1" customWidth="1"/>
    <col min="14853" max="14853" width="3.28515625" customWidth="1"/>
    <col min="14854" max="14854" width="4" customWidth="1"/>
    <col min="14855" max="14855" width="4.42578125" customWidth="1"/>
    <col min="14856" max="14856" width="3" customWidth="1"/>
    <col min="14857" max="14857" width="4" customWidth="1"/>
    <col min="14858" max="14858" width="3.42578125" customWidth="1"/>
    <col min="14859" max="14859" width="4" customWidth="1"/>
    <col min="14860" max="14860" width="3.42578125" customWidth="1"/>
    <col min="14861" max="14861" width="3.85546875" customWidth="1"/>
    <col min="14862" max="14862" width="4" bestFit="1" customWidth="1"/>
    <col min="14863" max="14863" width="3.5703125" bestFit="1" customWidth="1"/>
    <col min="14864" max="14864" width="10.7109375" customWidth="1"/>
    <col min="14865" max="14865" width="10.5703125" customWidth="1"/>
    <col min="14866" max="14866" width="11.85546875" customWidth="1"/>
    <col min="14867" max="14867" width="16.28515625" customWidth="1"/>
    <col min="15105" max="15105" width="31.140625" customWidth="1"/>
    <col min="15106" max="15106" width="22.28515625" customWidth="1"/>
    <col min="15107" max="15107" width="15.5703125" customWidth="1"/>
    <col min="15108" max="15108" width="4" bestFit="1" customWidth="1"/>
    <col min="15109" max="15109" width="3.28515625" customWidth="1"/>
    <col min="15110" max="15110" width="4" customWidth="1"/>
    <col min="15111" max="15111" width="4.42578125" customWidth="1"/>
    <col min="15112" max="15112" width="3" customWidth="1"/>
    <col min="15113" max="15113" width="4" customWidth="1"/>
    <col min="15114" max="15114" width="3.42578125" customWidth="1"/>
    <col min="15115" max="15115" width="4" customWidth="1"/>
    <col min="15116" max="15116" width="3.42578125" customWidth="1"/>
    <col min="15117" max="15117" width="3.85546875" customWidth="1"/>
    <col min="15118" max="15118" width="4" bestFit="1" customWidth="1"/>
    <col min="15119" max="15119" width="3.5703125" bestFit="1" customWidth="1"/>
    <col min="15120" max="15120" width="10.7109375" customWidth="1"/>
    <col min="15121" max="15121" width="10.5703125" customWidth="1"/>
    <col min="15122" max="15122" width="11.85546875" customWidth="1"/>
    <col min="15123" max="15123" width="16.28515625" customWidth="1"/>
    <col min="15361" max="15361" width="31.140625" customWidth="1"/>
    <col min="15362" max="15362" width="22.28515625" customWidth="1"/>
    <col min="15363" max="15363" width="15.5703125" customWidth="1"/>
    <col min="15364" max="15364" width="4" bestFit="1" customWidth="1"/>
    <col min="15365" max="15365" width="3.28515625" customWidth="1"/>
    <col min="15366" max="15366" width="4" customWidth="1"/>
    <col min="15367" max="15367" width="4.42578125" customWidth="1"/>
    <col min="15368" max="15368" width="3" customWidth="1"/>
    <col min="15369" max="15369" width="4" customWidth="1"/>
    <col min="15370" max="15370" width="3.42578125" customWidth="1"/>
    <col min="15371" max="15371" width="4" customWidth="1"/>
    <col min="15372" max="15372" width="3.42578125" customWidth="1"/>
    <col min="15373" max="15373" width="3.85546875" customWidth="1"/>
    <col min="15374" max="15374" width="4" bestFit="1" customWidth="1"/>
    <col min="15375" max="15375" width="3.5703125" bestFit="1" customWidth="1"/>
    <col min="15376" max="15376" width="10.7109375" customWidth="1"/>
    <col min="15377" max="15377" width="10.5703125" customWidth="1"/>
    <col min="15378" max="15378" width="11.85546875" customWidth="1"/>
    <col min="15379" max="15379" width="16.28515625" customWidth="1"/>
    <col min="15617" max="15617" width="31.140625" customWidth="1"/>
    <col min="15618" max="15618" width="22.28515625" customWidth="1"/>
    <col min="15619" max="15619" width="15.5703125" customWidth="1"/>
    <col min="15620" max="15620" width="4" bestFit="1" customWidth="1"/>
    <col min="15621" max="15621" width="3.28515625" customWidth="1"/>
    <col min="15622" max="15622" width="4" customWidth="1"/>
    <col min="15623" max="15623" width="4.42578125" customWidth="1"/>
    <col min="15624" max="15624" width="3" customWidth="1"/>
    <col min="15625" max="15625" width="4" customWidth="1"/>
    <col min="15626" max="15626" width="3.42578125" customWidth="1"/>
    <col min="15627" max="15627" width="4" customWidth="1"/>
    <col min="15628" max="15628" width="3.42578125" customWidth="1"/>
    <col min="15629" max="15629" width="3.85546875" customWidth="1"/>
    <col min="15630" max="15630" width="4" bestFit="1" customWidth="1"/>
    <col min="15631" max="15631" width="3.5703125" bestFit="1" customWidth="1"/>
    <col min="15632" max="15632" width="10.7109375" customWidth="1"/>
    <col min="15633" max="15633" width="10.5703125" customWidth="1"/>
    <col min="15634" max="15634" width="11.85546875" customWidth="1"/>
    <col min="15635" max="15635" width="16.28515625" customWidth="1"/>
    <col min="15873" max="15873" width="31.140625" customWidth="1"/>
    <col min="15874" max="15874" width="22.28515625" customWidth="1"/>
    <col min="15875" max="15875" width="15.5703125" customWidth="1"/>
    <col min="15876" max="15876" width="4" bestFit="1" customWidth="1"/>
    <col min="15877" max="15877" width="3.28515625" customWidth="1"/>
    <col min="15878" max="15878" width="4" customWidth="1"/>
    <col min="15879" max="15879" width="4.42578125" customWidth="1"/>
    <col min="15880" max="15880" width="3" customWidth="1"/>
    <col min="15881" max="15881" width="4" customWidth="1"/>
    <col min="15882" max="15882" width="3.42578125" customWidth="1"/>
    <col min="15883" max="15883" width="4" customWidth="1"/>
    <col min="15884" max="15884" width="3.42578125" customWidth="1"/>
    <col min="15885" max="15885" width="3.85546875" customWidth="1"/>
    <col min="15886" max="15886" width="4" bestFit="1" customWidth="1"/>
    <col min="15887" max="15887" width="3.5703125" bestFit="1" customWidth="1"/>
    <col min="15888" max="15888" width="10.7109375" customWidth="1"/>
    <col min="15889" max="15889" width="10.5703125" customWidth="1"/>
    <col min="15890" max="15890" width="11.85546875" customWidth="1"/>
    <col min="15891" max="15891" width="16.28515625" customWidth="1"/>
    <col min="16129" max="16129" width="31.140625" customWidth="1"/>
    <col min="16130" max="16130" width="22.28515625" customWidth="1"/>
    <col min="16131" max="16131" width="15.5703125" customWidth="1"/>
    <col min="16132" max="16132" width="4" bestFit="1" customWidth="1"/>
    <col min="16133" max="16133" width="3.28515625" customWidth="1"/>
    <col min="16134" max="16134" width="4" customWidth="1"/>
    <col min="16135" max="16135" width="4.42578125" customWidth="1"/>
    <col min="16136" max="16136" width="3" customWidth="1"/>
    <col min="16137" max="16137" width="4" customWidth="1"/>
    <col min="16138" max="16138" width="3.42578125" customWidth="1"/>
    <col min="16139" max="16139" width="4" customWidth="1"/>
    <col min="16140" max="16140" width="3.42578125" customWidth="1"/>
    <col min="16141" max="16141" width="3.85546875" customWidth="1"/>
    <col min="16142" max="16142" width="4" bestFit="1" customWidth="1"/>
    <col min="16143" max="16143" width="3.5703125" bestFit="1" customWidth="1"/>
    <col min="16144" max="16144" width="10.7109375" customWidth="1"/>
    <col min="16145" max="16145" width="10.5703125" customWidth="1"/>
    <col min="16146" max="16146" width="11.85546875" customWidth="1"/>
    <col min="16147" max="16147" width="16.28515625" customWidth="1"/>
  </cols>
  <sheetData>
    <row r="1" spans="1:19" ht="9" customHeight="1" x14ac:dyDescent="0.25"/>
    <row r="5" spans="1:19" ht="26.25" customHeight="1" x14ac:dyDescent="0.5">
      <c r="A5" s="1339" t="s">
        <v>0</v>
      </c>
      <c r="B5" s="1339"/>
      <c r="C5" s="1339"/>
      <c r="D5" s="1339"/>
      <c r="E5" s="1339"/>
      <c r="F5" s="1339"/>
      <c r="G5" s="1339"/>
      <c r="H5" s="1339"/>
      <c r="I5" s="1339"/>
      <c r="J5" s="1339"/>
      <c r="K5" s="1339"/>
      <c r="L5" s="1339"/>
      <c r="M5" s="1339"/>
      <c r="N5" s="1339"/>
      <c r="O5" s="1339"/>
      <c r="P5" s="1339"/>
      <c r="Q5" s="1339"/>
      <c r="R5" s="1339"/>
      <c r="S5" s="1339"/>
    </row>
    <row r="6" spans="1:19" ht="19.5" customHeight="1" x14ac:dyDescent="0.35">
      <c r="A6" s="1309" t="s">
        <v>2810</v>
      </c>
      <c r="B6" s="1309"/>
      <c r="C6" s="1309"/>
      <c r="D6" s="1309"/>
      <c r="E6" s="1309"/>
      <c r="F6" s="1309"/>
      <c r="G6" s="1309"/>
      <c r="H6" s="1309"/>
      <c r="I6" s="1309"/>
      <c r="J6" s="1309"/>
      <c r="K6" s="1309"/>
      <c r="L6" s="1309"/>
      <c r="M6" s="1309"/>
      <c r="N6" s="1309"/>
      <c r="O6" s="1309"/>
      <c r="P6" s="1309"/>
      <c r="Q6" s="1309"/>
      <c r="R6" s="1309"/>
      <c r="S6" s="1309"/>
    </row>
    <row r="7" spans="1:19" ht="18" customHeight="1" x14ac:dyDescent="0.35">
      <c r="A7" s="1309" t="s">
        <v>85</v>
      </c>
      <c r="B7" s="1309"/>
      <c r="C7" s="1309"/>
      <c r="D7" s="1309"/>
      <c r="E7" s="1309"/>
      <c r="F7" s="1309"/>
      <c r="G7" s="1309"/>
      <c r="H7" s="1309"/>
      <c r="I7" s="1309"/>
      <c r="J7" s="1309"/>
      <c r="K7" s="1309"/>
      <c r="L7" s="1309"/>
      <c r="M7" s="1309"/>
      <c r="N7" s="1309"/>
      <c r="O7" s="1309"/>
      <c r="P7" s="1309"/>
      <c r="Q7" s="1309"/>
      <c r="R7" s="1309"/>
      <c r="S7" s="1309"/>
    </row>
    <row r="8" spans="1:19" ht="18.75" x14ac:dyDescent="0.3">
      <c r="A8" s="84" t="s">
        <v>2811</v>
      </c>
      <c r="B8" s="20"/>
      <c r="C8" s="20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9" ht="18.75" x14ac:dyDescent="0.3">
      <c r="A9" s="86" t="s">
        <v>2812</v>
      </c>
      <c r="B9" s="20"/>
      <c r="C9" s="2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18.75" x14ac:dyDescent="0.3">
      <c r="A10" s="86" t="s">
        <v>2813</v>
      </c>
      <c r="B10" s="20"/>
      <c r="C10" s="20"/>
      <c r="D10" s="20"/>
      <c r="E10" s="20"/>
      <c r="F10" s="20"/>
      <c r="G10" s="20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ht="18.75" x14ac:dyDescent="0.3">
      <c r="A11" s="20"/>
      <c r="B11" s="20"/>
      <c r="C11" s="20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25">
      <c r="A12" s="1489" t="s">
        <v>2814</v>
      </c>
      <c r="B12" s="1489" t="s">
        <v>881</v>
      </c>
      <c r="C12" s="1489" t="s">
        <v>6</v>
      </c>
      <c r="D12" s="1303" t="s">
        <v>7</v>
      </c>
      <c r="E12" s="1303"/>
      <c r="F12" s="1303"/>
      <c r="G12" s="1303" t="s">
        <v>8</v>
      </c>
      <c r="H12" s="1303"/>
      <c r="I12" s="1303"/>
      <c r="J12" s="1303" t="s">
        <v>9</v>
      </c>
      <c r="K12" s="1303"/>
      <c r="L12" s="1303"/>
      <c r="M12" s="1303" t="s">
        <v>10</v>
      </c>
      <c r="N12" s="1303"/>
      <c r="O12" s="1303"/>
      <c r="P12" s="1484" t="s">
        <v>11</v>
      </c>
      <c r="Q12" s="1485"/>
      <c r="R12" s="1486"/>
      <c r="S12" s="1487" t="s">
        <v>12</v>
      </c>
    </row>
    <row r="13" spans="1:19" x14ac:dyDescent="0.25">
      <c r="A13" s="1490"/>
      <c r="B13" s="1490"/>
      <c r="C13" s="1490"/>
      <c r="D13" s="26" t="s">
        <v>13</v>
      </c>
      <c r="E13" s="26" t="s">
        <v>14</v>
      </c>
      <c r="F13" s="26" t="s">
        <v>15</v>
      </c>
      <c r="G13" s="26" t="s">
        <v>16</v>
      </c>
      <c r="H13" s="26" t="s">
        <v>17</v>
      </c>
      <c r="I13" s="26" t="s">
        <v>18</v>
      </c>
      <c r="J13" s="26" t="s">
        <v>19</v>
      </c>
      <c r="K13" s="26" t="s">
        <v>20</v>
      </c>
      <c r="L13" s="26" t="s">
        <v>21</v>
      </c>
      <c r="M13" s="26" t="s">
        <v>22</v>
      </c>
      <c r="N13" s="26" t="s">
        <v>23</v>
      </c>
      <c r="O13" s="26" t="s">
        <v>24</v>
      </c>
      <c r="P13" s="461" t="s">
        <v>25</v>
      </c>
      <c r="Q13" s="461" t="s">
        <v>26</v>
      </c>
      <c r="R13" s="461" t="s">
        <v>27</v>
      </c>
      <c r="S13" s="1488"/>
    </row>
    <row r="14" spans="1:19" ht="47.25" x14ac:dyDescent="0.25">
      <c r="A14" s="186" t="s">
        <v>2815</v>
      </c>
      <c r="B14" s="186" t="s">
        <v>2816</v>
      </c>
      <c r="C14" s="186" t="s">
        <v>2817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245">
        <f>P21+P30+P31+P36+P37</f>
        <v>1078800</v>
      </c>
      <c r="Q14" s="189"/>
      <c r="R14" s="189"/>
      <c r="S14" s="1246" t="s">
        <v>2818</v>
      </c>
    </row>
    <row r="15" spans="1:19" ht="31.5" x14ac:dyDescent="0.25">
      <c r="A15" s="195" t="s">
        <v>2819</v>
      </c>
      <c r="B15" s="358" t="s">
        <v>2820</v>
      </c>
      <c r="C15" s="702" t="s">
        <v>2821</v>
      </c>
      <c r="D15" s="251"/>
      <c r="E15" s="251"/>
      <c r="F15" s="252">
        <v>2</v>
      </c>
      <c r="G15" s="251"/>
      <c r="H15" s="251"/>
      <c r="I15" s="252">
        <v>2</v>
      </c>
      <c r="J15" s="251"/>
      <c r="K15" s="251"/>
      <c r="L15" s="252">
        <v>2</v>
      </c>
      <c r="M15" s="251"/>
      <c r="N15" s="251"/>
      <c r="O15" s="251"/>
      <c r="P15" s="1247"/>
      <c r="Q15" s="1248"/>
      <c r="R15" s="1248"/>
      <c r="S15" s="1249" t="s">
        <v>2822</v>
      </c>
    </row>
    <row r="16" spans="1:19" ht="31.5" x14ac:dyDescent="0.25">
      <c r="A16" s="196" t="s">
        <v>2823</v>
      </c>
      <c r="B16" s="254" t="s">
        <v>2820</v>
      </c>
      <c r="C16" s="642" t="s">
        <v>2824</v>
      </c>
      <c r="D16" s="247"/>
      <c r="E16" s="247"/>
      <c r="F16" s="306"/>
      <c r="G16" s="252">
        <v>1</v>
      </c>
      <c r="H16" s="247"/>
      <c r="I16" s="252">
        <v>1</v>
      </c>
      <c r="J16" s="247"/>
      <c r="K16" s="247"/>
      <c r="L16" s="247"/>
      <c r="M16" s="247"/>
      <c r="N16" s="247"/>
      <c r="O16" s="247"/>
      <c r="P16" s="75"/>
      <c r="Q16" s="103"/>
      <c r="R16" s="103"/>
      <c r="S16" s="880" t="s">
        <v>2825</v>
      </c>
    </row>
    <row r="17" spans="1:19" ht="47.25" x14ac:dyDescent="0.25">
      <c r="A17" s="196" t="s">
        <v>2826</v>
      </c>
      <c r="B17" s="254" t="s">
        <v>2820</v>
      </c>
      <c r="C17" s="642" t="s">
        <v>2827</v>
      </c>
      <c r="D17" s="247"/>
      <c r="E17" s="247"/>
      <c r="F17" s="252">
        <v>2</v>
      </c>
      <c r="G17" s="247"/>
      <c r="H17" s="247"/>
      <c r="I17" s="306"/>
      <c r="J17" s="247"/>
      <c r="K17" s="306"/>
      <c r="L17" s="247"/>
      <c r="M17" s="247"/>
      <c r="N17" s="247"/>
      <c r="O17" s="247"/>
      <c r="P17" s="75"/>
      <c r="Q17" s="103"/>
      <c r="R17" s="103"/>
      <c r="S17" s="1250" t="s">
        <v>2828</v>
      </c>
    </row>
    <row r="18" spans="1:19" ht="36" x14ac:dyDescent="0.25">
      <c r="A18" s="196" t="s">
        <v>2829</v>
      </c>
      <c r="B18" s="254" t="s">
        <v>2820</v>
      </c>
      <c r="C18" s="642" t="s">
        <v>2830</v>
      </c>
      <c r="D18" s="247"/>
      <c r="E18" s="252">
        <v>1</v>
      </c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75"/>
      <c r="Q18" s="103"/>
      <c r="R18" s="103"/>
      <c r="S18" s="880" t="s">
        <v>2831</v>
      </c>
    </row>
    <row r="19" spans="1:19" ht="36" x14ac:dyDescent="0.25">
      <c r="A19" s="196" t="s">
        <v>2832</v>
      </c>
      <c r="B19" s="254" t="s">
        <v>2820</v>
      </c>
      <c r="C19" s="642" t="s">
        <v>2833</v>
      </c>
      <c r="D19" s="247"/>
      <c r="E19" s="248"/>
      <c r="F19" s="247"/>
      <c r="G19" s="252">
        <v>1</v>
      </c>
      <c r="H19" s="247"/>
      <c r="I19" s="247"/>
      <c r="J19" s="247"/>
      <c r="K19" s="252">
        <v>1</v>
      </c>
      <c r="L19" s="247"/>
      <c r="M19" s="247"/>
      <c r="N19" s="247"/>
      <c r="O19" s="247"/>
      <c r="P19" s="75"/>
      <c r="Q19" s="103"/>
      <c r="R19" s="103"/>
      <c r="S19" s="880" t="s">
        <v>2834</v>
      </c>
    </row>
    <row r="20" spans="1:19" ht="31.5" x14ac:dyDescent="0.25">
      <c r="A20" s="219" t="s">
        <v>2835</v>
      </c>
      <c r="B20" s="254" t="s">
        <v>2836</v>
      </c>
      <c r="C20" s="642" t="s">
        <v>2837</v>
      </c>
      <c r="D20" s="247"/>
      <c r="E20" s="248"/>
      <c r="F20" s="252">
        <v>5</v>
      </c>
      <c r="G20" s="248"/>
      <c r="H20" s="252">
        <v>5</v>
      </c>
      <c r="I20" s="248"/>
      <c r="J20" s="252">
        <v>5</v>
      </c>
      <c r="K20" s="248"/>
      <c r="L20" s="252"/>
      <c r="M20" s="247"/>
      <c r="N20" s="252"/>
      <c r="O20" s="247"/>
      <c r="P20" s="75"/>
      <c r="Q20" s="103"/>
      <c r="R20" s="103"/>
      <c r="S20" s="880" t="s">
        <v>2838</v>
      </c>
    </row>
    <row r="21" spans="1:19" ht="31.5" x14ac:dyDescent="0.25">
      <c r="A21" s="358" t="s">
        <v>2839</v>
      </c>
      <c r="B21" s="254" t="s">
        <v>257</v>
      </c>
      <c r="C21" s="642" t="s">
        <v>2840</v>
      </c>
      <c r="D21" s="247"/>
      <c r="E21" s="248"/>
      <c r="F21" s="247"/>
      <c r="G21" s="252"/>
      <c r="H21" s="247"/>
      <c r="I21" s="247"/>
      <c r="J21" s="247"/>
      <c r="K21" s="252"/>
      <c r="L21" s="247"/>
      <c r="M21" s="247"/>
      <c r="N21" s="247"/>
      <c r="O21" s="247"/>
      <c r="P21" s="75">
        <f>'[14]Presupuesto 2018'!E37</f>
        <v>180000</v>
      </c>
      <c r="Q21" s="103"/>
      <c r="R21" s="103"/>
      <c r="S21" s="880" t="s">
        <v>2822</v>
      </c>
    </row>
    <row r="22" spans="1:19" ht="47.25" x14ac:dyDescent="0.25">
      <c r="A22" s="110" t="s">
        <v>2841</v>
      </c>
      <c r="B22" s="254" t="s">
        <v>257</v>
      </c>
      <c r="C22" s="642" t="s">
        <v>2739</v>
      </c>
      <c r="D22" s="247"/>
      <c r="E22" s="248"/>
      <c r="F22" s="247"/>
      <c r="G22" s="252"/>
      <c r="H22" s="247"/>
      <c r="I22" s="247"/>
      <c r="J22" s="247"/>
      <c r="K22" s="252"/>
      <c r="L22" s="247"/>
      <c r="M22" s="247"/>
      <c r="N22" s="247"/>
      <c r="O22" s="247"/>
      <c r="P22" s="75"/>
      <c r="Q22" s="103"/>
      <c r="R22" s="103"/>
      <c r="S22" s="880"/>
    </row>
    <row r="23" spans="1:19" ht="15.75" x14ac:dyDescent="0.25">
      <c r="A23" s="110"/>
      <c r="B23" s="254"/>
      <c r="C23" s="642"/>
      <c r="D23" s="247"/>
      <c r="E23" s="248"/>
      <c r="F23" s="247"/>
      <c r="G23" s="252"/>
      <c r="H23" s="247"/>
      <c r="I23" s="247"/>
      <c r="J23" s="247"/>
      <c r="K23" s="252"/>
      <c r="L23" s="247"/>
      <c r="M23" s="247"/>
      <c r="N23" s="247"/>
      <c r="O23" s="247"/>
      <c r="P23" s="75"/>
      <c r="Q23" s="103"/>
      <c r="R23" s="103"/>
      <c r="S23" s="880"/>
    </row>
    <row r="24" spans="1:19" ht="47.25" x14ac:dyDescent="0.25">
      <c r="A24" s="110" t="s">
        <v>2842</v>
      </c>
      <c r="B24" s="254" t="s">
        <v>257</v>
      </c>
      <c r="C24" s="642" t="s">
        <v>2843</v>
      </c>
      <c r="D24" s="247"/>
      <c r="E24" s="248"/>
      <c r="F24" s="247"/>
      <c r="G24" s="252"/>
      <c r="H24" s="247"/>
      <c r="I24" s="247"/>
      <c r="J24" s="247"/>
      <c r="K24" s="252"/>
      <c r="L24" s="247"/>
      <c r="M24" s="247"/>
      <c r="N24" s="247"/>
      <c r="O24" s="247"/>
      <c r="P24" s="75"/>
      <c r="Q24" s="103"/>
      <c r="R24" s="103"/>
      <c r="S24" s="880"/>
    </row>
    <row r="25" spans="1:19" ht="36" x14ac:dyDescent="0.25">
      <c r="A25" s="110" t="s">
        <v>2844</v>
      </c>
      <c r="B25" s="254" t="s">
        <v>257</v>
      </c>
      <c r="C25" s="642" t="s">
        <v>148</v>
      </c>
      <c r="D25" s="247"/>
      <c r="E25" s="248"/>
      <c r="F25" s="247"/>
      <c r="G25" s="252"/>
      <c r="H25" s="247"/>
      <c r="I25" s="247"/>
      <c r="J25" s="247"/>
      <c r="K25" s="252"/>
      <c r="L25" s="247"/>
      <c r="M25" s="247"/>
      <c r="N25" s="247"/>
      <c r="O25" s="247"/>
      <c r="P25" s="75"/>
      <c r="Q25" s="103"/>
      <c r="R25" s="103"/>
      <c r="S25" s="880" t="s">
        <v>2831</v>
      </c>
    </row>
    <row r="26" spans="1:19" ht="36" x14ac:dyDescent="0.25">
      <c r="A26" s="110" t="s">
        <v>2845</v>
      </c>
      <c r="B26" s="254" t="s">
        <v>257</v>
      </c>
      <c r="C26" s="642" t="s">
        <v>396</v>
      </c>
      <c r="D26" s="247"/>
      <c r="E26" s="248"/>
      <c r="F26" s="247"/>
      <c r="G26" s="252"/>
      <c r="H26" s="247"/>
      <c r="I26" s="247"/>
      <c r="J26" s="247"/>
      <c r="K26" s="252"/>
      <c r="L26" s="247"/>
      <c r="M26" s="247"/>
      <c r="N26" s="247"/>
      <c r="O26" s="247"/>
      <c r="P26" s="75"/>
      <c r="Q26" s="103"/>
      <c r="R26" s="103"/>
      <c r="S26" s="880" t="s">
        <v>2834</v>
      </c>
    </row>
    <row r="27" spans="1:19" ht="60" x14ac:dyDescent="0.25">
      <c r="A27" s="195" t="s">
        <v>2846</v>
      </c>
      <c r="B27" s="254" t="s">
        <v>2847</v>
      </c>
      <c r="C27" s="642" t="s">
        <v>2848</v>
      </c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75"/>
      <c r="Q27" s="103"/>
      <c r="R27" s="103"/>
      <c r="S27" s="880" t="s">
        <v>2849</v>
      </c>
    </row>
    <row r="28" spans="1:19" ht="47.25" x14ac:dyDescent="0.25">
      <c r="A28" s="196" t="s">
        <v>2850</v>
      </c>
      <c r="B28" s="254" t="s">
        <v>2851</v>
      </c>
      <c r="C28" s="642" t="s">
        <v>2852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75"/>
      <c r="Q28" s="103"/>
      <c r="R28" s="103"/>
      <c r="S28" s="880"/>
    </row>
    <row r="29" spans="1:19" ht="47.25" x14ac:dyDescent="0.25">
      <c r="A29" s="195" t="s">
        <v>2853</v>
      </c>
      <c r="B29" s="254" t="s">
        <v>2854</v>
      </c>
      <c r="C29" s="642" t="s">
        <v>2855</v>
      </c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75"/>
      <c r="Q29" s="103"/>
      <c r="R29" s="103"/>
      <c r="S29" s="880" t="s">
        <v>2818</v>
      </c>
    </row>
    <row r="30" spans="1:19" ht="63" x14ac:dyDescent="0.25">
      <c r="A30" s="195" t="s">
        <v>2856</v>
      </c>
      <c r="B30" s="254" t="s">
        <v>2857</v>
      </c>
      <c r="C30" s="642" t="s">
        <v>2858</v>
      </c>
      <c r="D30" s="247"/>
      <c r="E30" s="252"/>
      <c r="F30" s="252"/>
      <c r="G30" s="252"/>
      <c r="H30" s="252"/>
      <c r="I30" s="252"/>
      <c r="J30" s="252"/>
      <c r="K30" s="252"/>
      <c r="L30" s="252"/>
      <c r="M30" s="247"/>
      <c r="N30" s="247"/>
      <c r="O30" s="247"/>
      <c r="P30" s="75">
        <f>'[14]Presupuesto 2018'!E60</f>
        <v>328000</v>
      </c>
      <c r="Q30" s="431"/>
      <c r="R30" s="103"/>
      <c r="S30" s="880" t="s">
        <v>2818</v>
      </c>
    </row>
    <row r="31" spans="1:19" ht="63" x14ac:dyDescent="0.25">
      <c r="A31" s="196" t="s">
        <v>2859</v>
      </c>
      <c r="B31" s="254" t="s">
        <v>2857</v>
      </c>
      <c r="C31" s="642" t="s">
        <v>2860</v>
      </c>
      <c r="D31" s="247"/>
      <c r="E31" s="252"/>
      <c r="F31" s="252"/>
      <c r="G31" s="252"/>
      <c r="H31" s="252"/>
      <c r="I31" s="252"/>
      <c r="J31" s="252"/>
      <c r="K31" s="252"/>
      <c r="L31" s="252"/>
      <c r="M31" s="247"/>
      <c r="N31" s="247"/>
      <c r="O31" s="247"/>
      <c r="P31" s="75">
        <f>[14]Insumos!F15</f>
        <v>328000</v>
      </c>
      <c r="Q31" s="103"/>
      <c r="R31" s="103"/>
      <c r="S31" s="880" t="s">
        <v>2825</v>
      </c>
    </row>
    <row r="32" spans="1:19" ht="63" x14ac:dyDescent="0.25">
      <c r="A32" s="196" t="s">
        <v>2861</v>
      </c>
      <c r="B32" s="254" t="s">
        <v>2857</v>
      </c>
      <c r="C32" s="642" t="s">
        <v>2862</v>
      </c>
      <c r="D32" s="247"/>
      <c r="E32" s="247"/>
      <c r="F32" s="306"/>
      <c r="G32" s="247"/>
      <c r="H32" s="247"/>
      <c r="I32" s="252"/>
      <c r="J32" s="247"/>
      <c r="K32" s="247"/>
      <c r="L32" s="247"/>
      <c r="M32" s="247"/>
      <c r="N32" s="247"/>
      <c r="O32" s="247"/>
      <c r="P32" s="75"/>
      <c r="Q32" s="103"/>
      <c r="R32" s="103"/>
      <c r="S32" s="1251" t="s">
        <v>2863</v>
      </c>
    </row>
    <row r="33" spans="1:19" ht="63" x14ac:dyDescent="0.25">
      <c r="A33" s="196" t="s">
        <v>2864</v>
      </c>
      <c r="B33" s="254" t="s">
        <v>2857</v>
      </c>
      <c r="C33" s="160" t="s">
        <v>2865</v>
      </c>
      <c r="D33" s="247"/>
      <c r="E33" s="247"/>
      <c r="F33" s="306"/>
      <c r="G33" s="247"/>
      <c r="H33" s="247"/>
      <c r="I33" s="252">
        <v>3</v>
      </c>
      <c r="J33" s="247"/>
      <c r="K33" s="247"/>
      <c r="L33" s="247"/>
      <c r="M33" s="247"/>
      <c r="N33" s="247"/>
      <c r="O33" s="247"/>
      <c r="P33" s="75"/>
      <c r="Q33" s="103"/>
      <c r="R33" s="103"/>
      <c r="S33" s="880" t="s">
        <v>2834</v>
      </c>
    </row>
    <row r="34" spans="1:19" ht="48" customHeight="1" x14ac:dyDescent="0.25">
      <c r="A34" s="196"/>
      <c r="B34" s="254"/>
      <c r="C34" s="160"/>
      <c r="D34" s="247"/>
      <c r="E34" s="247"/>
      <c r="F34" s="306"/>
      <c r="G34" s="247"/>
      <c r="H34" s="247"/>
      <c r="I34" s="252"/>
      <c r="J34" s="247"/>
      <c r="K34" s="247"/>
      <c r="L34" s="247"/>
      <c r="M34" s="247"/>
      <c r="N34" s="247"/>
      <c r="O34" s="247"/>
      <c r="P34" s="75"/>
      <c r="Q34" s="103"/>
      <c r="R34" s="103"/>
      <c r="S34" s="880"/>
    </row>
    <row r="35" spans="1:19" ht="47.25" x14ac:dyDescent="0.25">
      <c r="A35" s="196" t="s">
        <v>2866</v>
      </c>
      <c r="B35" s="254" t="s">
        <v>2857</v>
      </c>
      <c r="C35" s="642" t="s">
        <v>2867</v>
      </c>
      <c r="D35" s="247"/>
      <c r="E35" s="247"/>
      <c r="F35" s="306"/>
      <c r="G35" s="247"/>
      <c r="H35" s="247"/>
      <c r="I35" s="252"/>
      <c r="J35" s="247"/>
      <c r="K35" s="247"/>
      <c r="L35" s="247"/>
      <c r="M35" s="247"/>
      <c r="N35" s="247"/>
      <c r="O35" s="247"/>
      <c r="P35" s="75"/>
      <c r="Q35" s="103"/>
      <c r="R35" s="103"/>
      <c r="S35" s="880" t="s">
        <v>2834</v>
      </c>
    </row>
    <row r="36" spans="1:19" ht="47.25" x14ac:dyDescent="0.25">
      <c r="A36" s="195" t="s">
        <v>2868</v>
      </c>
      <c r="B36" s="254" t="s">
        <v>2869</v>
      </c>
      <c r="C36" s="642" t="s">
        <v>2870</v>
      </c>
      <c r="D36" s="247"/>
      <c r="E36" s="247"/>
      <c r="F36" s="306"/>
      <c r="G36" s="247"/>
      <c r="H36" s="247"/>
      <c r="I36" s="252"/>
      <c r="J36" s="247"/>
      <c r="K36" s="247"/>
      <c r="L36" s="247"/>
      <c r="M36" s="247"/>
      <c r="N36" s="247"/>
      <c r="O36" s="247"/>
      <c r="P36" s="75">
        <f>'[14]Presupuesto 2018'!E69</f>
        <v>121400</v>
      </c>
      <c r="Q36" s="103"/>
      <c r="R36" s="103"/>
      <c r="S36" s="880" t="s">
        <v>2818</v>
      </c>
    </row>
    <row r="37" spans="1:19" ht="94.5" x14ac:dyDescent="0.25">
      <c r="A37" s="196" t="s">
        <v>2871</v>
      </c>
      <c r="B37" s="254" t="s">
        <v>2869</v>
      </c>
      <c r="C37" s="642" t="s">
        <v>2872</v>
      </c>
      <c r="D37" s="247"/>
      <c r="E37" s="247"/>
      <c r="F37" s="306"/>
      <c r="G37" s="247"/>
      <c r="H37" s="247"/>
      <c r="I37" s="252"/>
      <c r="J37" s="247"/>
      <c r="K37" s="247"/>
      <c r="L37" s="247"/>
      <c r="M37" s="247"/>
      <c r="N37" s="247"/>
      <c r="O37" s="247"/>
      <c r="P37" s="75">
        <f>[14]Insumos!F25</f>
        <v>121400</v>
      </c>
      <c r="Q37" s="103"/>
      <c r="R37" s="103"/>
      <c r="S37" s="880" t="s">
        <v>2825</v>
      </c>
    </row>
    <row r="38" spans="1:19" ht="63" x14ac:dyDescent="0.25">
      <c r="A38" s="196" t="s">
        <v>2873</v>
      </c>
      <c r="B38" s="254" t="s">
        <v>2869</v>
      </c>
      <c r="C38" s="196" t="s">
        <v>2874</v>
      </c>
      <c r="D38" s="247"/>
      <c r="E38" s="247"/>
      <c r="F38" s="306"/>
      <c r="G38" s="247"/>
      <c r="H38" s="247"/>
      <c r="I38" s="252"/>
      <c r="J38" s="247"/>
      <c r="K38" s="247"/>
      <c r="L38" s="247"/>
      <c r="M38" s="247"/>
      <c r="N38" s="247"/>
      <c r="O38" s="247"/>
      <c r="P38" s="75"/>
      <c r="Q38" s="103"/>
      <c r="R38" s="103"/>
      <c r="S38" s="880"/>
    </row>
    <row r="39" spans="1:19" s="118" customFormat="1" ht="47.25" x14ac:dyDescent="0.25">
      <c r="A39" s="196" t="s">
        <v>2875</v>
      </c>
      <c r="B39" s="254" t="s">
        <v>2869</v>
      </c>
      <c r="C39" s="642" t="s">
        <v>2876</v>
      </c>
      <c r="D39" s="247"/>
      <c r="E39" s="247"/>
      <c r="F39" s="306"/>
      <c r="G39" s="247"/>
      <c r="H39" s="247"/>
      <c r="I39" s="252"/>
      <c r="J39" s="247"/>
      <c r="K39" s="247"/>
      <c r="L39" s="247"/>
      <c r="M39" s="247"/>
      <c r="N39" s="247"/>
      <c r="O39" s="247"/>
      <c r="P39" s="75"/>
      <c r="Q39" s="103"/>
      <c r="R39" s="103"/>
      <c r="S39" s="880"/>
    </row>
    <row r="40" spans="1:19" s="118" customFormat="1" ht="63" x14ac:dyDescent="0.25">
      <c r="A40" s="196" t="s">
        <v>2877</v>
      </c>
      <c r="B40" s="254" t="s">
        <v>2869</v>
      </c>
      <c r="C40" s="642" t="s">
        <v>2878</v>
      </c>
      <c r="D40" s="247"/>
      <c r="E40" s="247"/>
      <c r="F40" s="306"/>
      <c r="G40" s="247"/>
      <c r="H40" s="247"/>
      <c r="I40" s="252"/>
      <c r="J40" s="247"/>
      <c r="K40" s="247"/>
      <c r="L40" s="247"/>
      <c r="M40" s="247"/>
      <c r="N40" s="247"/>
      <c r="O40" s="247"/>
      <c r="P40" s="75"/>
      <c r="Q40" s="103"/>
      <c r="R40" s="103"/>
      <c r="S40" s="880" t="s">
        <v>2834</v>
      </c>
    </row>
    <row r="41" spans="1:19" ht="47.25" x14ac:dyDescent="0.25">
      <c r="A41" s="427" t="s">
        <v>2879</v>
      </c>
      <c r="B41" s="732" t="s">
        <v>2880</v>
      </c>
      <c r="C41" s="445" t="s">
        <v>2881</v>
      </c>
      <c r="D41" s="261"/>
      <c r="E41" s="261"/>
      <c r="F41" s="711"/>
      <c r="G41" s="121">
        <v>2</v>
      </c>
      <c r="H41" s="261"/>
      <c r="I41" s="261"/>
      <c r="J41" s="261"/>
      <c r="K41" s="121">
        <v>2</v>
      </c>
      <c r="L41" s="261"/>
      <c r="M41" s="261"/>
      <c r="N41" s="261"/>
      <c r="O41" s="711"/>
      <c r="P41" s="1252"/>
      <c r="Q41" s="711"/>
      <c r="R41" s="711"/>
      <c r="S41" s="885" t="s">
        <v>2882</v>
      </c>
    </row>
    <row r="42" spans="1:19" ht="47.25" x14ac:dyDescent="0.25">
      <c r="A42" s="97" t="s">
        <v>2883</v>
      </c>
      <c r="B42" s="110" t="s">
        <v>2880</v>
      </c>
      <c r="C42" s="254" t="s">
        <v>2884</v>
      </c>
      <c r="D42" s="113"/>
      <c r="E42" s="113"/>
      <c r="F42" s="1253"/>
      <c r="G42" s="101">
        <v>1</v>
      </c>
      <c r="H42" s="113"/>
      <c r="I42" s="113"/>
      <c r="J42" s="113"/>
      <c r="K42" s="99"/>
      <c r="L42" s="113"/>
      <c r="M42" s="113"/>
      <c r="N42" s="113"/>
      <c r="O42" s="1253"/>
      <c r="P42" s="1254"/>
      <c r="Q42" s="1253"/>
      <c r="R42" s="1253"/>
      <c r="S42" s="880" t="s">
        <v>2825</v>
      </c>
    </row>
    <row r="43" spans="1:19" ht="47.25" x14ac:dyDescent="0.25">
      <c r="A43" s="97" t="s">
        <v>2885</v>
      </c>
      <c r="B43" s="110" t="s">
        <v>2880</v>
      </c>
      <c r="C43" s="254" t="s">
        <v>2886</v>
      </c>
      <c r="D43" s="113"/>
      <c r="E43" s="1255"/>
      <c r="F43" s="1256"/>
      <c r="G43" s="101"/>
      <c r="H43" s="113"/>
      <c r="I43" s="113"/>
      <c r="J43" s="113"/>
      <c r="K43" s="99"/>
      <c r="L43" s="113"/>
      <c r="M43" s="113"/>
      <c r="N43" s="113"/>
      <c r="O43" s="1253"/>
      <c r="P43" s="1254"/>
      <c r="Q43" s="1253"/>
      <c r="R43" s="1253"/>
      <c r="S43" s="885" t="s">
        <v>2887</v>
      </c>
    </row>
    <row r="44" spans="1:19" ht="44.25" customHeight="1" x14ac:dyDescent="0.25">
      <c r="A44" s="97"/>
      <c r="B44" s="110"/>
      <c r="C44" s="254"/>
      <c r="D44" s="113"/>
      <c r="E44" s="1255"/>
      <c r="F44" s="1256"/>
      <c r="G44" s="101"/>
      <c r="H44" s="113"/>
      <c r="I44" s="113"/>
      <c r="J44" s="113"/>
      <c r="K44" s="99"/>
      <c r="L44" s="113"/>
      <c r="M44" s="113"/>
      <c r="N44" s="113"/>
      <c r="O44" s="1253"/>
      <c r="P44" s="1254"/>
      <c r="Q44" s="1253"/>
      <c r="R44" s="1253"/>
      <c r="S44" s="885"/>
    </row>
    <row r="45" spans="1:19" ht="47.25" x14ac:dyDescent="0.25">
      <c r="A45" s="97" t="s">
        <v>2888</v>
      </c>
      <c r="B45" s="110" t="s">
        <v>2880</v>
      </c>
      <c r="C45" s="254" t="s">
        <v>2884</v>
      </c>
      <c r="D45" s="113"/>
      <c r="E45" s="113"/>
      <c r="F45" s="1253"/>
      <c r="G45" s="99"/>
      <c r="H45" s="113"/>
      <c r="I45" s="113"/>
      <c r="J45" s="113"/>
      <c r="K45" s="99"/>
      <c r="L45" s="113"/>
      <c r="M45" s="113"/>
      <c r="N45" s="113"/>
      <c r="O45" s="101">
        <v>1</v>
      </c>
      <c r="P45" s="1254"/>
      <c r="Q45" s="1253"/>
      <c r="R45" s="1253"/>
      <c r="S45" s="880" t="s">
        <v>2889</v>
      </c>
    </row>
    <row r="46" spans="1:19" ht="47.25" x14ac:dyDescent="0.25">
      <c r="A46" s="97" t="s">
        <v>2890</v>
      </c>
      <c r="B46" s="110" t="s">
        <v>2880</v>
      </c>
      <c r="C46" s="254" t="s">
        <v>2884</v>
      </c>
      <c r="D46" s="762"/>
      <c r="E46" s="1257"/>
      <c r="F46" s="99"/>
      <c r="G46" s="1258"/>
      <c r="H46" s="1258"/>
      <c r="I46" s="1258"/>
      <c r="J46" s="101">
        <v>1</v>
      </c>
      <c r="K46" s="1258"/>
      <c r="L46" s="1258"/>
      <c r="M46" s="1258"/>
      <c r="N46" s="1258"/>
      <c r="O46" s="762"/>
      <c r="P46" s="1254"/>
      <c r="Q46" s="762"/>
      <c r="R46" s="762"/>
      <c r="S46" s="880" t="s">
        <v>2891</v>
      </c>
    </row>
    <row r="47" spans="1:19" s="118" customFormat="1" ht="94.5" x14ac:dyDescent="0.25">
      <c r="A47" s="186" t="s">
        <v>2892</v>
      </c>
      <c r="B47" s="433" t="s">
        <v>2893</v>
      </c>
      <c r="C47" s="279" t="s">
        <v>2894</v>
      </c>
      <c r="D47" s="438"/>
      <c r="E47" s="438"/>
      <c r="F47" s="438"/>
      <c r="G47" s="438"/>
      <c r="H47" s="438"/>
      <c r="I47" s="187"/>
      <c r="J47" s="438"/>
      <c r="K47" s="438"/>
      <c r="L47" s="438"/>
      <c r="M47" s="438"/>
      <c r="N47" s="438"/>
      <c r="O47" s="438"/>
      <c r="P47" s="1259">
        <f>P49+P50+P51+P52+P53</f>
        <v>315210</v>
      </c>
      <c r="Q47" s="354"/>
      <c r="R47" s="354"/>
      <c r="S47" s="1246" t="s">
        <v>2818</v>
      </c>
    </row>
    <row r="48" spans="1:19" s="118" customFormat="1" ht="63" x14ac:dyDescent="0.25">
      <c r="A48" s="219" t="s">
        <v>2895</v>
      </c>
      <c r="B48" s="637" t="s">
        <v>2896</v>
      </c>
      <c r="C48" s="506" t="s">
        <v>2897</v>
      </c>
      <c r="D48" s="246"/>
      <c r="E48" s="246"/>
      <c r="F48" s="246"/>
      <c r="G48" s="246"/>
      <c r="H48" s="246"/>
      <c r="I48" s="252"/>
      <c r="J48" s="246"/>
      <c r="K48" s="246"/>
      <c r="L48" s="246"/>
      <c r="M48" s="246"/>
      <c r="N48" s="246"/>
      <c r="O48" s="246"/>
      <c r="P48" s="364"/>
      <c r="Q48" s="363"/>
      <c r="R48" s="363"/>
      <c r="S48" s="1250" t="s">
        <v>2818</v>
      </c>
    </row>
    <row r="49" spans="1:19" s="118" customFormat="1" ht="47.25" x14ac:dyDescent="0.25">
      <c r="A49" s="203" t="s">
        <v>2898</v>
      </c>
      <c r="B49" s="637" t="s">
        <v>229</v>
      </c>
      <c r="C49" s="506" t="s">
        <v>2899</v>
      </c>
      <c r="D49" s="246"/>
      <c r="E49" s="246"/>
      <c r="F49" s="246"/>
      <c r="G49" s="246"/>
      <c r="H49" s="246"/>
      <c r="I49" s="252"/>
      <c r="J49" s="246"/>
      <c r="K49" s="246"/>
      <c r="L49" s="246"/>
      <c r="M49" s="246"/>
      <c r="N49" s="246"/>
      <c r="O49" s="246"/>
      <c r="P49" s="364">
        <f>'[14]Presupuesto 2018'!E106</f>
        <v>40870</v>
      </c>
      <c r="Q49" s="363"/>
      <c r="R49" s="363"/>
      <c r="S49" s="880" t="s">
        <v>2825</v>
      </c>
    </row>
    <row r="50" spans="1:19" s="118" customFormat="1" ht="31.5" x14ac:dyDescent="0.25">
      <c r="A50" s="203" t="s">
        <v>2900</v>
      </c>
      <c r="B50" s="637" t="s">
        <v>229</v>
      </c>
      <c r="C50" s="506" t="s">
        <v>2901</v>
      </c>
      <c r="D50" s="246"/>
      <c r="E50" s="246"/>
      <c r="F50" s="246"/>
      <c r="G50" s="246"/>
      <c r="H50" s="246"/>
      <c r="I50" s="252"/>
      <c r="J50" s="246"/>
      <c r="K50" s="246"/>
      <c r="L50" s="246"/>
      <c r="M50" s="246"/>
      <c r="N50" s="246"/>
      <c r="O50" s="246"/>
      <c r="P50" s="364">
        <f>'[14]Presupuesto 2018'!E115</f>
        <v>70075</v>
      </c>
      <c r="Q50" s="363"/>
      <c r="R50" s="363"/>
      <c r="S50" s="880" t="s">
        <v>2825</v>
      </c>
    </row>
    <row r="51" spans="1:19" s="118" customFormat="1" ht="31.5" x14ac:dyDescent="0.25">
      <c r="A51" s="203" t="s">
        <v>2902</v>
      </c>
      <c r="B51" s="637" t="s">
        <v>229</v>
      </c>
      <c r="C51" s="506" t="s">
        <v>2903</v>
      </c>
      <c r="D51" s="248"/>
      <c r="E51" s="246"/>
      <c r="F51" s="248"/>
      <c r="G51" s="248"/>
      <c r="H51" s="246"/>
      <c r="I51" s="248"/>
      <c r="J51" s="248"/>
      <c r="K51" s="248"/>
      <c r="L51" s="248"/>
      <c r="M51" s="246"/>
      <c r="N51" s="248"/>
      <c r="O51" s="248"/>
      <c r="P51" s="364">
        <f>'[14]Presupuesto 2018'!E125</f>
        <v>51620</v>
      </c>
      <c r="Q51" s="363"/>
      <c r="R51" s="363"/>
      <c r="S51" s="880" t="s">
        <v>2825</v>
      </c>
    </row>
    <row r="52" spans="1:19" s="118" customFormat="1" ht="47.25" x14ac:dyDescent="0.25">
      <c r="A52" s="203" t="s">
        <v>2904</v>
      </c>
      <c r="B52" s="637" t="s">
        <v>229</v>
      </c>
      <c r="C52" s="506" t="s">
        <v>2899</v>
      </c>
      <c r="D52" s="248"/>
      <c r="E52" s="246"/>
      <c r="F52" s="248"/>
      <c r="G52" s="248"/>
      <c r="H52" s="246"/>
      <c r="I52" s="248"/>
      <c r="J52" s="248"/>
      <c r="K52" s="248"/>
      <c r="L52" s="248"/>
      <c r="M52" s="246"/>
      <c r="N52" s="248"/>
      <c r="O52" s="248"/>
      <c r="P52" s="364">
        <f>'[14]Presupuesto 2018'!E135</f>
        <v>103350</v>
      </c>
      <c r="Q52" s="363"/>
      <c r="R52" s="363"/>
      <c r="S52" s="880" t="s">
        <v>2825</v>
      </c>
    </row>
    <row r="53" spans="1:19" ht="31.5" x14ac:dyDescent="0.25">
      <c r="A53" s="159" t="s">
        <v>2905</v>
      </c>
      <c r="B53" s="127" t="s">
        <v>229</v>
      </c>
      <c r="C53" s="254" t="s">
        <v>2906</v>
      </c>
      <c r="D53" s="1071"/>
      <c r="E53" s="1071"/>
      <c r="F53" s="99"/>
      <c r="G53" s="252">
        <v>2</v>
      </c>
      <c r="H53" s="99"/>
      <c r="I53" s="99"/>
      <c r="J53" s="252">
        <v>2</v>
      </c>
      <c r="K53" s="99"/>
      <c r="L53" s="99"/>
      <c r="M53" s="252">
        <v>2</v>
      </c>
      <c r="N53" s="99"/>
      <c r="O53" s="99"/>
      <c r="P53" s="364">
        <f>'[14]Presupuesto 2018'!E145</f>
        <v>49295</v>
      </c>
      <c r="Q53" s="103"/>
      <c r="R53" s="1260"/>
      <c r="S53" s="880" t="s">
        <v>2825</v>
      </c>
    </row>
    <row r="54" spans="1:19" ht="63" x14ac:dyDescent="0.25">
      <c r="A54" s="96" t="s">
        <v>2907</v>
      </c>
      <c r="B54" s="254" t="s">
        <v>2082</v>
      </c>
      <c r="C54" s="642" t="s">
        <v>2908</v>
      </c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1261">
        <f>P56+P57+P58++P59+P60</f>
        <v>208525</v>
      </c>
      <c r="Q54" s="1262"/>
      <c r="R54" s="1263"/>
      <c r="S54" s="1251" t="s">
        <v>2863</v>
      </c>
    </row>
    <row r="55" spans="1:19" ht="53.25" customHeight="1" x14ac:dyDescent="0.25">
      <c r="A55" s="96"/>
      <c r="B55" s="254"/>
      <c r="C55" s="64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1491"/>
      <c r="Q55" s="1262"/>
      <c r="R55" s="1263"/>
      <c r="S55" s="1251"/>
    </row>
    <row r="56" spans="1:19" ht="36" x14ac:dyDescent="0.25">
      <c r="A56" s="111" t="s">
        <v>2909</v>
      </c>
      <c r="B56" s="254" t="s">
        <v>2910</v>
      </c>
      <c r="C56" s="254" t="s">
        <v>2911</v>
      </c>
      <c r="D56" s="1071"/>
      <c r="E56" s="1071"/>
      <c r="F56" s="252">
        <v>10</v>
      </c>
      <c r="G56" s="252">
        <v>10</v>
      </c>
      <c r="H56" s="1264"/>
      <c r="I56" s="1264"/>
      <c r="J56" s="252">
        <v>15</v>
      </c>
      <c r="K56" s="1264"/>
      <c r="L56" s="1264"/>
      <c r="M56" s="252">
        <v>10</v>
      </c>
      <c r="N56" s="1265"/>
      <c r="O56" s="1265"/>
      <c r="P56" s="1266">
        <f>'[14]Presupuesto 2018'!E165</f>
        <v>132050</v>
      </c>
      <c r="Q56" s="1267"/>
      <c r="R56" s="287"/>
      <c r="S56" s="1268" t="s">
        <v>2863</v>
      </c>
    </row>
    <row r="57" spans="1:19" s="557" customFormat="1" ht="63" x14ac:dyDescent="0.25">
      <c r="A57" s="196" t="s">
        <v>2912</v>
      </c>
      <c r="B57" s="254" t="s">
        <v>2910</v>
      </c>
      <c r="C57" s="642" t="s">
        <v>2913</v>
      </c>
      <c r="D57" s="252">
        <v>6</v>
      </c>
      <c r="E57" s="252">
        <v>6</v>
      </c>
      <c r="F57" s="252">
        <v>6</v>
      </c>
      <c r="G57" s="252">
        <v>6</v>
      </c>
      <c r="H57" s="252">
        <v>6</v>
      </c>
      <c r="I57" s="1099"/>
      <c r="J57" s="252">
        <v>6</v>
      </c>
      <c r="K57" s="1071"/>
      <c r="L57" s="252">
        <v>6</v>
      </c>
      <c r="M57" s="1071"/>
      <c r="N57" s="252">
        <v>6</v>
      </c>
      <c r="O57" s="252">
        <v>1</v>
      </c>
      <c r="P57" s="1269">
        <f>'[14]Presupuesto 2018'!E175</f>
        <v>3575</v>
      </c>
      <c r="Q57" s="287"/>
      <c r="R57" s="103"/>
      <c r="S57" s="885" t="s">
        <v>2914</v>
      </c>
    </row>
    <row r="58" spans="1:19" ht="78.75" x14ac:dyDescent="0.25">
      <c r="A58" s="196" t="s">
        <v>2915</v>
      </c>
      <c r="B58" s="254" t="s">
        <v>2916</v>
      </c>
      <c r="C58" s="168" t="s">
        <v>2917</v>
      </c>
      <c r="D58" s="306"/>
      <c r="E58" s="306"/>
      <c r="F58" s="252">
        <v>2</v>
      </c>
      <c r="G58" s="248"/>
      <c r="H58" s="252">
        <v>2</v>
      </c>
      <c r="I58" s="248"/>
      <c r="J58" s="248"/>
      <c r="K58" s="248"/>
      <c r="L58" s="252">
        <v>2</v>
      </c>
      <c r="M58" s="252">
        <v>2</v>
      </c>
      <c r="N58" s="252">
        <v>2</v>
      </c>
      <c r="O58" s="247"/>
      <c r="P58" s="75">
        <f>'[14]Presupuesto 2018'!E184</f>
        <v>23850</v>
      </c>
      <c r="Q58" s="103"/>
      <c r="R58" s="103"/>
      <c r="S58" s="1268" t="s">
        <v>2828</v>
      </c>
    </row>
    <row r="59" spans="1:19" s="557" customFormat="1" ht="48" x14ac:dyDescent="0.25">
      <c r="A59" s="159" t="s">
        <v>2918</v>
      </c>
      <c r="B59" s="254" t="s">
        <v>2919</v>
      </c>
      <c r="C59" s="168" t="s">
        <v>2920</v>
      </c>
      <c r="D59" s="252">
        <v>5</v>
      </c>
      <c r="E59" s="252">
        <v>5</v>
      </c>
      <c r="F59" s="252">
        <v>5</v>
      </c>
      <c r="G59" s="252">
        <v>5</v>
      </c>
      <c r="H59" s="252">
        <v>5</v>
      </c>
      <c r="I59" s="252">
        <v>5</v>
      </c>
      <c r="J59" s="252">
        <v>5</v>
      </c>
      <c r="K59" s="252">
        <v>5</v>
      </c>
      <c r="L59" s="252">
        <v>4</v>
      </c>
      <c r="M59" s="1071"/>
      <c r="N59" s="1071"/>
      <c r="O59" s="1071"/>
      <c r="P59" s="1269">
        <f>'[14]Presupuesto 2018'!E194</f>
        <v>41600</v>
      </c>
      <c r="Q59" s="287"/>
      <c r="R59" s="103"/>
      <c r="S59" s="885" t="s">
        <v>2914</v>
      </c>
    </row>
    <row r="60" spans="1:19" s="557" customFormat="1" ht="78.75" x14ac:dyDescent="0.25">
      <c r="A60" s="196" t="s">
        <v>2921</v>
      </c>
      <c r="B60" s="254" t="s">
        <v>2922</v>
      </c>
      <c r="C60" s="168" t="s">
        <v>1795</v>
      </c>
      <c r="D60" s="247"/>
      <c r="E60" s="252">
        <v>5</v>
      </c>
      <c r="F60" s="248"/>
      <c r="G60" s="247"/>
      <c r="H60" s="252">
        <v>5</v>
      </c>
      <c r="I60" s="247"/>
      <c r="J60" s="252">
        <v>10</v>
      </c>
      <c r="K60" s="247"/>
      <c r="L60" s="247"/>
      <c r="M60" s="252">
        <v>5</v>
      </c>
      <c r="N60" s="247"/>
      <c r="O60" s="247"/>
      <c r="P60" s="75">
        <f>'[14]Presupuesto 2018'!E204</f>
        <v>7450</v>
      </c>
      <c r="Q60" s="103"/>
      <c r="R60" s="287"/>
      <c r="S60" s="885" t="s">
        <v>2914</v>
      </c>
    </row>
    <row r="61" spans="1:19" s="557" customFormat="1" ht="48" x14ac:dyDescent="0.25">
      <c r="A61" s="195" t="s">
        <v>2923</v>
      </c>
      <c r="B61" s="254" t="s">
        <v>2082</v>
      </c>
      <c r="C61" s="642" t="s">
        <v>2908</v>
      </c>
      <c r="D61" s="252"/>
      <c r="E61" s="252"/>
      <c r="F61" s="252"/>
      <c r="G61" s="252"/>
      <c r="H61" s="252"/>
      <c r="I61" s="1099"/>
      <c r="J61" s="252"/>
      <c r="K61" s="1071"/>
      <c r="L61" s="252"/>
      <c r="M61" s="252"/>
      <c r="N61" s="252"/>
      <c r="O61" s="252"/>
      <c r="P61" s="1261">
        <f>P62+P63</f>
        <v>69650</v>
      </c>
      <c r="Q61" s="287"/>
      <c r="R61" s="103"/>
      <c r="S61" s="880" t="s">
        <v>2924</v>
      </c>
    </row>
    <row r="62" spans="1:19" s="557" customFormat="1" ht="47.25" x14ac:dyDescent="0.25">
      <c r="A62" s="173" t="s">
        <v>2925</v>
      </c>
      <c r="B62" s="254" t="s">
        <v>1659</v>
      </c>
      <c r="C62" s="168" t="s">
        <v>2926</v>
      </c>
      <c r="D62" s="248"/>
      <c r="E62" s="248"/>
      <c r="F62" s="252">
        <v>5</v>
      </c>
      <c r="G62" s="248"/>
      <c r="H62" s="252">
        <v>5</v>
      </c>
      <c r="I62" s="248"/>
      <c r="J62" s="248"/>
      <c r="K62" s="252">
        <v>5</v>
      </c>
      <c r="L62" s="248"/>
      <c r="M62" s="252">
        <v>5</v>
      </c>
      <c r="N62" s="248"/>
      <c r="O62" s="247"/>
      <c r="P62" s="75">
        <f>'[14]Presupuesto 2018'!E225</f>
        <v>20800</v>
      </c>
      <c r="Q62" s="103"/>
      <c r="R62" s="287"/>
      <c r="S62" s="880" t="s">
        <v>2927</v>
      </c>
    </row>
    <row r="63" spans="1:19" ht="36" x14ac:dyDescent="0.25">
      <c r="A63" s="111" t="s">
        <v>2928</v>
      </c>
      <c r="B63" s="254" t="s">
        <v>2929</v>
      </c>
      <c r="C63" s="254" t="s">
        <v>2930</v>
      </c>
      <c r="D63" s="252">
        <v>5</v>
      </c>
      <c r="E63" s="252">
        <v>5</v>
      </c>
      <c r="F63" s="252">
        <v>5</v>
      </c>
      <c r="G63" s="252">
        <v>5</v>
      </c>
      <c r="H63" s="252">
        <v>5</v>
      </c>
      <c r="I63" s="252">
        <v>5</v>
      </c>
      <c r="J63" s="252"/>
      <c r="K63" s="252">
        <v>5</v>
      </c>
      <c r="L63" s="1270"/>
      <c r="M63" s="252">
        <v>5</v>
      </c>
      <c r="N63" s="1270"/>
      <c r="O63" s="1270"/>
      <c r="P63" s="1269">
        <f>'[14]Presupuesto 2018'!E234</f>
        <v>48850</v>
      </c>
      <c r="Q63" s="287"/>
      <c r="R63" s="1260"/>
      <c r="S63" s="1271" t="s">
        <v>2931</v>
      </c>
    </row>
    <row r="64" spans="1:19" ht="94.5" x14ac:dyDescent="0.25">
      <c r="A64" s="195" t="s">
        <v>2932</v>
      </c>
      <c r="B64" s="254" t="s">
        <v>2082</v>
      </c>
      <c r="C64" s="642" t="s">
        <v>2933</v>
      </c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1261">
        <f>P66+P67+P68</f>
        <v>151015</v>
      </c>
      <c r="Q64" s="1262"/>
      <c r="R64" s="287"/>
      <c r="S64" s="880" t="s">
        <v>2891</v>
      </c>
    </row>
    <row r="65" spans="1:48" ht="19.5" customHeight="1" x14ac:dyDescent="0.25">
      <c r="A65" s="195"/>
      <c r="B65" s="254"/>
      <c r="C65" s="64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1491"/>
      <c r="Q65" s="1262"/>
      <c r="R65" s="287"/>
      <c r="S65" s="880"/>
    </row>
    <row r="66" spans="1:48" ht="78.75" x14ac:dyDescent="0.25">
      <c r="A66" s="196" t="s">
        <v>2934</v>
      </c>
      <c r="B66" s="254" t="s">
        <v>2935</v>
      </c>
      <c r="C66" s="168" t="s">
        <v>2936</v>
      </c>
      <c r="D66" s="252">
        <v>5</v>
      </c>
      <c r="E66" s="248"/>
      <c r="F66" s="247"/>
      <c r="G66" s="252">
        <v>10</v>
      </c>
      <c r="H66" s="252">
        <v>5</v>
      </c>
      <c r="I66" s="99"/>
      <c r="J66" s="99"/>
      <c r="K66" s="99"/>
      <c r="L66" s="99"/>
      <c r="M66" s="99"/>
      <c r="N66" s="99"/>
      <c r="O66" s="247"/>
      <c r="P66" s="1272">
        <f>'[14]Presupuesto 2018'!E253</f>
        <v>20800</v>
      </c>
      <c r="Q66" s="103"/>
      <c r="R66" s="103"/>
      <c r="S66" s="880" t="s">
        <v>2891</v>
      </c>
    </row>
    <row r="67" spans="1:48" ht="47.25" x14ac:dyDescent="0.25">
      <c r="A67" s="196" t="s">
        <v>2937</v>
      </c>
      <c r="B67" s="254" t="s">
        <v>2938</v>
      </c>
      <c r="C67" s="506" t="s">
        <v>2939</v>
      </c>
      <c r="D67" s="306"/>
      <c r="E67" s="252">
        <v>5</v>
      </c>
      <c r="F67" s="252">
        <v>5</v>
      </c>
      <c r="G67" s="248"/>
      <c r="H67" s="252">
        <v>5</v>
      </c>
      <c r="I67" s="252">
        <v>5</v>
      </c>
      <c r="J67" s="248"/>
      <c r="K67" s="252">
        <v>5</v>
      </c>
      <c r="L67" s="306"/>
      <c r="M67" s="252">
        <v>5</v>
      </c>
      <c r="N67" s="306"/>
      <c r="O67" s="247"/>
      <c r="P67" s="75">
        <f>'[14]Presupuesto 2018'!E262</f>
        <v>111350</v>
      </c>
      <c r="Q67" s="103"/>
      <c r="R67" s="287"/>
      <c r="S67" s="880" t="s">
        <v>2891</v>
      </c>
    </row>
    <row r="68" spans="1:48" s="1273" customFormat="1" ht="36" x14ac:dyDescent="0.25">
      <c r="A68" s="196" t="s">
        <v>2940</v>
      </c>
      <c r="B68" s="127" t="s">
        <v>2941</v>
      </c>
      <c r="C68" s="254" t="s">
        <v>2942</v>
      </c>
      <c r="D68" s="1071"/>
      <c r="E68" s="1071"/>
      <c r="F68" s="306"/>
      <c r="G68" s="252">
        <v>1</v>
      </c>
      <c r="H68" s="306"/>
      <c r="I68" s="306"/>
      <c r="J68" s="306"/>
      <c r="K68" s="252">
        <v>1</v>
      </c>
      <c r="L68" s="306"/>
      <c r="M68" s="306"/>
      <c r="N68" s="306"/>
      <c r="O68" s="306"/>
      <c r="P68" s="75">
        <f>'[14]Presupuesto 2018'!E271</f>
        <v>18865</v>
      </c>
      <c r="Q68" s="103"/>
      <c r="R68" s="133"/>
      <c r="S68" s="880" t="s">
        <v>2891</v>
      </c>
    </row>
    <row r="69" spans="1:48" ht="63" x14ac:dyDescent="0.25">
      <c r="A69" s="138" t="s">
        <v>2943</v>
      </c>
      <c r="B69" s="732" t="s">
        <v>2896</v>
      </c>
      <c r="C69" s="696" t="s">
        <v>2897</v>
      </c>
      <c r="D69" s="1256"/>
      <c r="E69" s="1256"/>
      <c r="F69" s="1255"/>
      <c r="G69" s="1255"/>
      <c r="H69" s="1255"/>
      <c r="I69" s="1255"/>
      <c r="J69" s="1255"/>
      <c r="K69" s="1255"/>
      <c r="L69" s="1255"/>
      <c r="M69" s="1255"/>
      <c r="N69" s="1255"/>
      <c r="O69" s="1255"/>
      <c r="P69" s="1274"/>
      <c r="Q69" s="1275"/>
      <c r="R69" s="363"/>
      <c r="S69" s="885" t="s">
        <v>2882</v>
      </c>
    </row>
    <row r="70" spans="1:48" ht="31.5" x14ac:dyDescent="0.25">
      <c r="A70" s="159" t="s">
        <v>2944</v>
      </c>
      <c r="B70" s="254" t="s">
        <v>2945</v>
      </c>
      <c r="C70" s="642" t="s">
        <v>2946</v>
      </c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75"/>
      <c r="Q70" s="103"/>
      <c r="R70" s="103"/>
      <c r="S70" s="880" t="s">
        <v>2825</v>
      </c>
    </row>
    <row r="71" spans="1:48" s="158" customFormat="1" ht="78.75" x14ac:dyDescent="0.25">
      <c r="A71" s="219" t="s">
        <v>2947</v>
      </c>
      <c r="B71" s="219" t="s">
        <v>2948</v>
      </c>
      <c r="C71" s="445" t="s">
        <v>2949</v>
      </c>
      <c r="D71" s="1076"/>
      <c r="E71" s="1076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74"/>
      <c r="Q71" s="363"/>
      <c r="R71" s="363"/>
      <c r="S71" s="885" t="s">
        <v>2882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48" s="158" customFormat="1" ht="47.25" x14ac:dyDescent="0.25">
      <c r="A72" s="203" t="s">
        <v>2950</v>
      </c>
      <c r="B72" s="219" t="s">
        <v>2951</v>
      </c>
      <c r="C72" s="769" t="s">
        <v>2952</v>
      </c>
      <c r="D72" s="1076"/>
      <c r="E72" s="1076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274"/>
      <c r="Q72" s="363"/>
      <c r="R72" s="363"/>
      <c r="S72" s="880" t="s">
        <v>2825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</row>
    <row r="73" spans="1:48" ht="63" x14ac:dyDescent="0.25">
      <c r="A73" s="196" t="s">
        <v>2953</v>
      </c>
      <c r="B73" s="254" t="s">
        <v>2954</v>
      </c>
      <c r="C73" s="431" t="s">
        <v>2955</v>
      </c>
      <c r="D73" s="1071"/>
      <c r="E73" s="1071"/>
      <c r="F73" s="101">
        <v>10</v>
      </c>
      <c r="G73" s="99"/>
      <c r="H73" s="101">
        <v>10</v>
      </c>
      <c r="I73" s="99"/>
      <c r="J73" s="101">
        <v>10</v>
      </c>
      <c r="K73" s="99"/>
      <c r="L73" s="99"/>
      <c r="M73" s="101">
        <v>10</v>
      </c>
      <c r="N73" s="99"/>
      <c r="O73" s="101">
        <v>10</v>
      </c>
      <c r="P73" s="1276"/>
      <c r="Q73" s="103"/>
      <c r="R73" s="103"/>
      <c r="S73" s="885" t="s">
        <v>2914</v>
      </c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</row>
    <row r="74" spans="1:48" ht="63" x14ac:dyDescent="0.25">
      <c r="A74" s="196" t="s">
        <v>2956</v>
      </c>
      <c r="B74" s="254" t="s">
        <v>2954</v>
      </c>
      <c r="C74" s="431" t="s">
        <v>2955</v>
      </c>
      <c r="D74" s="1071"/>
      <c r="E74" s="101">
        <v>10</v>
      </c>
      <c r="F74" s="99"/>
      <c r="G74" s="101">
        <v>10</v>
      </c>
      <c r="H74" s="99"/>
      <c r="I74" s="101">
        <v>10</v>
      </c>
      <c r="J74" s="99"/>
      <c r="K74" s="99"/>
      <c r="L74" s="101">
        <v>10</v>
      </c>
      <c r="M74" s="99"/>
      <c r="N74" s="101">
        <v>10</v>
      </c>
      <c r="O74" s="99"/>
      <c r="P74" s="1276"/>
      <c r="Q74" s="103"/>
      <c r="R74" s="103"/>
      <c r="S74" s="880" t="s">
        <v>2889</v>
      </c>
    </row>
    <row r="75" spans="1:48" ht="26.25" customHeight="1" x14ac:dyDescent="0.25">
      <c r="A75" s="196"/>
      <c r="B75" s="254"/>
      <c r="C75" s="431"/>
      <c r="D75" s="1071"/>
      <c r="E75" s="101"/>
      <c r="F75" s="99"/>
      <c r="G75" s="101"/>
      <c r="H75" s="99"/>
      <c r="I75" s="101"/>
      <c r="J75" s="99"/>
      <c r="K75" s="99"/>
      <c r="L75" s="101"/>
      <c r="M75" s="99"/>
      <c r="N75" s="101"/>
      <c r="O75" s="99"/>
      <c r="P75" s="1276"/>
      <c r="Q75" s="103"/>
      <c r="R75" s="103"/>
      <c r="S75" s="880"/>
    </row>
    <row r="76" spans="1:48" ht="63" x14ac:dyDescent="0.25">
      <c r="A76" s="196" t="s">
        <v>2957</v>
      </c>
      <c r="B76" s="254" t="s">
        <v>2958</v>
      </c>
      <c r="C76" s="431" t="s">
        <v>2955</v>
      </c>
      <c r="D76" s="101">
        <v>10</v>
      </c>
      <c r="E76" s="1071"/>
      <c r="F76" s="101">
        <v>10</v>
      </c>
      <c r="G76" s="99"/>
      <c r="H76" s="101">
        <v>10</v>
      </c>
      <c r="I76" s="99"/>
      <c r="J76" s="101">
        <v>10</v>
      </c>
      <c r="K76" s="99"/>
      <c r="L76" s="99"/>
      <c r="M76" s="101">
        <v>10</v>
      </c>
      <c r="N76" s="99"/>
      <c r="O76" s="99"/>
      <c r="P76" s="1276"/>
      <c r="Q76" s="103"/>
      <c r="R76" s="133"/>
      <c r="S76" s="880" t="s">
        <v>2891</v>
      </c>
    </row>
    <row r="77" spans="1:48" s="1273" customFormat="1" ht="78.75" x14ac:dyDescent="0.25">
      <c r="A77" s="186" t="s">
        <v>2959</v>
      </c>
      <c r="B77" s="279" t="s">
        <v>2960</v>
      </c>
      <c r="C77" s="1277"/>
      <c r="D77" s="188"/>
      <c r="E77" s="188"/>
      <c r="F77" s="438"/>
      <c r="G77" s="187"/>
      <c r="H77" s="438"/>
      <c r="I77" s="438"/>
      <c r="J77" s="438"/>
      <c r="K77" s="187"/>
      <c r="L77" s="438"/>
      <c r="M77" s="438"/>
      <c r="N77" s="438"/>
      <c r="O77" s="438"/>
      <c r="P77" s="1259">
        <f>P78+P79+P80</f>
        <v>634000</v>
      </c>
      <c r="Q77" s="354"/>
      <c r="R77" s="1278"/>
      <c r="S77" s="1246" t="s">
        <v>2818</v>
      </c>
    </row>
    <row r="78" spans="1:48" s="1273" customFormat="1" ht="47.25" x14ac:dyDescent="0.25">
      <c r="A78" s="203" t="s">
        <v>2961</v>
      </c>
      <c r="B78" s="637" t="s">
        <v>2962</v>
      </c>
      <c r="C78" s="506" t="s">
        <v>2963</v>
      </c>
      <c r="D78" s="246"/>
      <c r="E78" s="246"/>
      <c r="F78" s="246"/>
      <c r="G78" s="246"/>
      <c r="H78" s="246"/>
      <c r="I78" s="252"/>
      <c r="J78" s="246"/>
      <c r="K78" s="246"/>
      <c r="L78" s="246"/>
      <c r="M78" s="246"/>
      <c r="N78" s="246"/>
      <c r="O78" s="246"/>
      <c r="P78" s="364">
        <f>'[14]Presupuesto 2018'!E282</f>
        <v>84000</v>
      </c>
      <c r="Q78" s="363"/>
      <c r="R78" s="363"/>
      <c r="S78" s="1250" t="s">
        <v>2818</v>
      </c>
    </row>
    <row r="79" spans="1:48" s="1273" customFormat="1" ht="47.25" x14ac:dyDescent="0.25">
      <c r="A79" s="203" t="s">
        <v>2964</v>
      </c>
      <c r="B79" s="506" t="s">
        <v>2965</v>
      </c>
      <c r="C79" s="768" t="s">
        <v>2966</v>
      </c>
      <c r="D79" s="1076"/>
      <c r="E79" s="169"/>
      <c r="F79" s="246"/>
      <c r="G79" s="252"/>
      <c r="H79" s="246"/>
      <c r="I79" s="246"/>
      <c r="J79" s="246"/>
      <c r="K79" s="252"/>
      <c r="L79" s="248"/>
      <c r="M79" s="248"/>
      <c r="N79" s="248"/>
      <c r="O79" s="248"/>
      <c r="P79" s="364">
        <f>'[14]Presupuesto 2018'!E292</f>
        <v>400000</v>
      </c>
      <c r="Q79" s="363"/>
      <c r="R79" s="1279"/>
      <c r="S79" s="1250" t="s">
        <v>2818</v>
      </c>
    </row>
    <row r="80" spans="1:48" s="1273" customFormat="1" ht="36" x14ac:dyDescent="0.25">
      <c r="A80" s="203" t="s">
        <v>2967</v>
      </c>
      <c r="B80" s="506" t="s">
        <v>2968</v>
      </c>
      <c r="C80" s="768" t="s">
        <v>2969</v>
      </c>
      <c r="D80" s="1076"/>
      <c r="E80" s="169"/>
      <c r="F80" s="246"/>
      <c r="G80" s="252"/>
      <c r="H80" s="248"/>
      <c r="I80" s="248"/>
      <c r="J80" s="248"/>
      <c r="K80" s="258"/>
      <c r="L80" s="248"/>
      <c r="M80" s="248"/>
      <c r="N80" s="248"/>
      <c r="O80" s="248"/>
      <c r="P80" s="364">
        <f>'[14]Presupuesto 2018'!E301</f>
        <v>150000</v>
      </c>
      <c r="Q80" s="363"/>
      <c r="R80" s="1279"/>
      <c r="S80" s="1250" t="s">
        <v>2818</v>
      </c>
    </row>
    <row r="81" spans="1:48" s="1273" customFormat="1" ht="47.25" x14ac:dyDescent="0.25">
      <c r="A81" s="111" t="s">
        <v>2970</v>
      </c>
      <c r="B81" s="254" t="s">
        <v>2971</v>
      </c>
      <c r="C81" s="111" t="s">
        <v>2972</v>
      </c>
      <c r="D81" s="306"/>
      <c r="E81" s="252"/>
      <c r="F81" s="252"/>
      <c r="G81" s="252"/>
      <c r="H81" s="252"/>
      <c r="I81" s="252"/>
      <c r="J81" s="306"/>
      <c r="K81" s="306"/>
      <c r="L81" s="306"/>
      <c r="M81" s="306"/>
      <c r="N81" s="306"/>
      <c r="O81" s="306"/>
      <c r="P81" s="1276"/>
      <c r="Q81" s="103"/>
      <c r="R81" s="1280"/>
      <c r="S81" s="861" t="s">
        <v>2882</v>
      </c>
    </row>
    <row r="82" spans="1:48" s="1273" customFormat="1" ht="31.5" x14ac:dyDescent="0.25">
      <c r="A82" s="196" t="s">
        <v>2973</v>
      </c>
      <c r="B82" s="127" t="s">
        <v>2974</v>
      </c>
      <c r="C82" s="212" t="s">
        <v>2975</v>
      </c>
      <c r="D82" s="1071"/>
      <c r="E82" s="1071"/>
      <c r="F82" s="252"/>
      <c r="G82" s="99"/>
      <c r="H82" s="99"/>
      <c r="I82" s="99"/>
      <c r="J82" s="99"/>
      <c r="K82" s="99"/>
      <c r="L82" s="99"/>
      <c r="M82" s="99"/>
      <c r="N82" s="99"/>
      <c r="O82" s="99"/>
      <c r="P82" s="1254"/>
      <c r="Q82" s="103"/>
      <c r="R82" s="1260"/>
      <c r="S82" s="880" t="s">
        <v>2825</v>
      </c>
    </row>
    <row r="83" spans="1:48" s="1273" customFormat="1" ht="94.5" x14ac:dyDescent="0.25">
      <c r="A83" s="88" t="s">
        <v>2976</v>
      </c>
      <c r="B83" s="279" t="s">
        <v>2977</v>
      </c>
      <c r="C83" s="1240"/>
      <c r="D83" s="188"/>
      <c r="E83" s="188"/>
      <c r="F83" s="1281"/>
      <c r="G83" s="187"/>
      <c r="H83" s="1281"/>
      <c r="I83" s="1281"/>
      <c r="J83" s="187"/>
      <c r="K83" s="1281"/>
      <c r="L83" s="1281"/>
      <c r="M83" s="187"/>
      <c r="N83" s="1281"/>
      <c r="O83" s="1281"/>
      <c r="P83" s="1259">
        <f>P84</f>
        <v>64875</v>
      </c>
      <c r="Q83" s="354"/>
      <c r="R83" s="1282"/>
      <c r="S83" s="1246" t="s">
        <v>2818</v>
      </c>
    </row>
    <row r="84" spans="1:48" s="1273" customFormat="1" ht="63" x14ac:dyDescent="0.25">
      <c r="A84" s="96" t="s">
        <v>2978</v>
      </c>
      <c r="B84" s="110" t="s">
        <v>2979</v>
      </c>
      <c r="C84" s="160" t="s">
        <v>2980</v>
      </c>
      <c r="D84" s="762"/>
      <c r="E84" s="1257"/>
      <c r="F84" s="101">
        <v>1</v>
      </c>
      <c r="G84" s="1258"/>
      <c r="H84" s="1258"/>
      <c r="I84" s="1258"/>
      <c r="J84" s="1258"/>
      <c r="K84" s="1258"/>
      <c r="L84" s="1258"/>
      <c r="M84" s="1258"/>
      <c r="N84" s="1258"/>
      <c r="O84" s="762"/>
      <c r="P84" s="364">
        <f>'[14]Presupuesto 2018'!E314</f>
        <v>64875</v>
      </c>
      <c r="Q84" s="762"/>
      <c r="R84" s="762"/>
      <c r="S84" s="880" t="s">
        <v>2825</v>
      </c>
    </row>
    <row r="85" spans="1:48" s="1273" customFormat="1" ht="46.5" customHeight="1" x14ac:dyDescent="0.25">
      <c r="A85" s="96"/>
      <c r="B85" s="110"/>
      <c r="C85" s="160"/>
      <c r="D85" s="762"/>
      <c r="E85" s="1257"/>
      <c r="F85" s="101"/>
      <c r="G85" s="1258"/>
      <c r="H85" s="1258"/>
      <c r="I85" s="1258"/>
      <c r="J85" s="1258"/>
      <c r="K85" s="1258"/>
      <c r="L85" s="1258"/>
      <c r="M85" s="1258"/>
      <c r="N85" s="1258"/>
      <c r="O85" s="762"/>
      <c r="P85" s="364"/>
      <c r="Q85" s="762"/>
      <c r="R85" s="762"/>
      <c r="S85" s="880"/>
    </row>
    <row r="86" spans="1:48" s="1273" customFormat="1" ht="63" x14ac:dyDescent="0.25">
      <c r="A86" s="159" t="s">
        <v>2981</v>
      </c>
      <c r="B86" s="159" t="s">
        <v>2982</v>
      </c>
      <c r="C86" s="160" t="s">
        <v>2983</v>
      </c>
      <c r="D86" s="762"/>
      <c r="E86" s="1257"/>
      <c r="F86" s="101">
        <v>1</v>
      </c>
      <c r="G86" s="1258"/>
      <c r="H86" s="1258"/>
      <c r="I86" s="1258"/>
      <c r="J86" s="1258"/>
      <c r="K86" s="1258"/>
      <c r="L86" s="1258"/>
      <c r="M86" s="1258"/>
      <c r="N86" s="1258"/>
      <c r="O86" s="762"/>
      <c r="P86" s="1254"/>
      <c r="Q86" s="762"/>
      <c r="R86" s="762"/>
      <c r="S86" s="880" t="s">
        <v>2825</v>
      </c>
    </row>
    <row r="87" spans="1:48" s="1273" customFormat="1" ht="63" x14ac:dyDescent="0.25">
      <c r="A87" s="130" t="s">
        <v>2984</v>
      </c>
      <c r="B87" s="110" t="s">
        <v>2985</v>
      </c>
      <c r="C87" s="110" t="s">
        <v>2986</v>
      </c>
      <c r="D87" s="762"/>
      <c r="E87" s="1257"/>
      <c r="F87" s="101">
        <v>1</v>
      </c>
      <c r="G87" s="1258"/>
      <c r="H87" s="1258"/>
      <c r="I87" s="101">
        <v>1</v>
      </c>
      <c r="J87" s="1258"/>
      <c r="K87" s="1258"/>
      <c r="L87" s="101">
        <v>1</v>
      </c>
      <c r="M87" s="1258"/>
      <c r="N87" s="1258"/>
      <c r="O87" s="101">
        <v>1</v>
      </c>
      <c r="P87" s="1261">
        <f>P88+P89+P90+P91</f>
        <v>551260</v>
      </c>
      <c r="Q87" s="762"/>
      <c r="R87" s="762"/>
      <c r="S87" s="861" t="s">
        <v>2987</v>
      </c>
    </row>
    <row r="88" spans="1:48" s="1273" customFormat="1" ht="31.5" x14ac:dyDescent="0.25">
      <c r="A88" s="97" t="s">
        <v>2988</v>
      </c>
      <c r="B88" s="110" t="s">
        <v>2989</v>
      </c>
      <c r="C88" s="110" t="s">
        <v>2990</v>
      </c>
      <c r="D88" s="762"/>
      <c r="E88" s="1257"/>
      <c r="F88" s="101"/>
      <c r="G88" s="1258"/>
      <c r="H88" s="1258"/>
      <c r="I88" s="101"/>
      <c r="J88" s="1258"/>
      <c r="K88" s="1258"/>
      <c r="L88" s="101">
        <v>1</v>
      </c>
      <c r="M88" s="1258"/>
      <c r="N88" s="1258"/>
      <c r="O88" s="101"/>
      <c r="P88" s="364">
        <f>[14]Insumos!F327</f>
        <v>137860</v>
      </c>
      <c r="Q88" s="762"/>
      <c r="R88" s="762"/>
      <c r="S88" s="880" t="s">
        <v>2825</v>
      </c>
    </row>
    <row r="89" spans="1:48" s="1273" customFormat="1" ht="36" x14ac:dyDescent="0.25">
      <c r="A89" s="97" t="s">
        <v>2991</v>
      </c>
      <c r="B89" s="110" t="s">
        <v>2989</v>
      </c>
      <c r="C89" s="110" t="s">
        <v>2990</v>
      </c>
      <c r="D89" s="762"/>
      <c r="E89" s="1257"/>
      <c r="F89" s="101">
        <v>1</v>
      </c>
      <c r="G89" s="1258"/>
      <c r="H89" s="1258"/>
      <c r="I89" s="101"/>
      <c r="J89" s="1258"/>
      <c r="K89" s="1258"/>
      <c r="L89" s="101"/>
      <c r="M89" s="1258"/>
      <c r="N89" s="1258"/>
      <c r="O89" s="101"/>
      <c r="P89" s="364">
        <f>[14]Insumos!F337</f>
        <v>137800</v>
      </c>
      <c r="Q89" s="762"/>
      <c r="R89" s="762"/>
      <c r="S89" s="885" t="s">
        <v>2887</v>
      </c>
    </row>
    <row r="90" spans="1:48" s="1273" customFormat="1" ht="36" x14ac:dyDescent="0.25">
      <c r="A90" s="97" t="s">
        <v>2992</v>
      </c>
      <c r="B90" s="110" t="s">
        <v>2989</v>
      </c>
      <c r="C90" s="110" t="s">
        <v>2990</v>
      </c>
      <c r="D90" s="762"/>
      <c r="E90" s="1257"/>
      <c r="F90" s="101"/>
      <c r="G90" s="1258"/>
      <c r="H90" s="1258"/>
      <c r="I90" s="101">
        <v>1</v>
      </c>
      <c r="J90" s="1258"/>
      <c r="K90" s="1258"/>
      <c r="L90" s="101"/>
      <c r="M90" s="1258"/>
      <c r="N90" s="1258"/>
      <c r="O90" s="101"/>
      <c r="P90" s="364">
        <f>[14]Insumos!F348</f>
        <v>137800</v>
      </c>
      <c r="Q90" s="762"/>
      <c r="R90" s="762"/>
      <c r="S90" s="880" t="s">
        <v>2889</v>
      </c>
    </row>
    <row r="91" spans="1:48" ht="36" x14ac:dyDescent="0.25">
      <c r="A91" s="97" t="s">
        <v>2993</v>
      </c>
      <c r="B91" s="110" t="s">
        <v>2989</v>
      </c>
      <c r="C91" s="110" t="s">
        <v>2990</v>
      </c>
      <c r="D91" s="762"/>
      <c r="E91" s="1257"/>
      <c r="F91" s="99"/>
      <c r="G91" s="1258"/>
      <c r="H91" s="101">
        <v>1</v>
      </c>
      <c r="I91" s="99"/>
      <c r="J91" s="1258"/>
      <c r="K91" s="1258"/>
      <c r="L91" s="99"/>
      <c r="M91" s="1258"/>
      <c r="N91" s="1258"/>
      <c r="O91" s="99"/>
      <c r="P91" s="364">
        <f>[14]Insumos!F358</f>
        <v>137800</v>
      </c>
      <c r="Q91" s="762"/>
      <c r="R91" s="762"/>
      <c r="S91" s="880" t="s">
        <v>2891</v>
      </c>
      <c r="T91" s="1273"/>
      <c r="U91" s="1273"/>
      <c r="V91" s="1273"/>
      <c r="W91" s="1273"/>
      <c r="X91" s="1273"/>
      <c r="Y91" s="1273"/>
      <c r="Z91" s="1273"/>
      <c r="AA91" s="1273"/>
      <c r="AB91" s="1273"/>
      <c r="AC91" s="1273"/>
      <c r="AD91" s="1273"/>
      <c r="AE91" s="1273"/>
      <c r="AF91" s="1273"/>
      <c r="AG91" s="1273"/>
      <c r="AH91" s="1273"/>
      <c r="AI91" s="1273"/>
      <c r="AJ91" s="1273"/>
      <c r="AK91" s="1273"/>
      <c r="AL91" s="1273"/>
      <c r="AM91" s="1273"/>
      <c r="AN91" s="1273"/>
      <c r="AO91" s="1273"/>
      <c r="AP91" s="1273"/>
      <c r="AQ91" s="1273"/>
      <c r="AR91" s="1273"/>
      <c r="AS91" s="1273"/>
      <c r="AT91" s="1273"/>
      <c r="AU91" s="1273"/>
      <c r="AV91" s="1273"/>
    </row>
    <row r="92" spans="1:48" ht="47.25" x14ac:dyDescent="0.25">
      <c r="A92" s="88" t="s">
        <v>2994</v>
      </c>
      <c r="B92" s="1283" t="s">
        <v>2995</v>
      </c>
      <c r="C92" s="1284" t="s">
        <v>2995</v>
      </c>
      <c r="D92" s="1285"/>
      <c r="E92" s="1285"/>
      <c r="F92" s="1285"/>
      <c r="G92" s="1285"/>
      <c r="H92" s="1285"/>
      <c r="I92" s="1285"/>
      <c r="J92" s="1285"/>
      <c r="K92" s="1285"/>
      <c r="L92" s="1285"/>
      <c r="M92" s="1285"/>
      <c r="N92" s="1285"/>
      <c r="O92" s="1285"/>
      <c r="P92" s="1259">
        <f>P93+P94</f>
        <v>275600</v>
      </c>
      <c r="Q92" s="1285"/>
      <c r="R92" s="1285"/>
      <c r="S92" s="1286" t="s">
        <v>2996</v>
      </c>
      <c r="AG92" s="1287"/>
    </row>
    <row r="93" spans="1:48" ht="36" x14ac:dyDescent="0.25">
      <c r="A93" s="146" t="s">
        <v>2997</v>
      </c>
      <c r="B93" s="1288" t="s">
        <v>2998</v>
      </c>
      <c r="C93" s="1289" t="s">
        <v>2999</v>
      </c>
      <c r="D93" s="1275"/>
      <c r="E93" s="1275"/>
      <c r="F93" s="1290"/>
      <c r="G93" s="1290"/>
      <c r="H93" s="1275"/>
      <c r="I93" s="1275"/>
      <c r="J93" s="1275"/>
      <c r="K93" s="1275"/>
      <c r="L93" s="1275"/>
      <c r="M93" s="1275"/>
      <c r="N93" s="1275"/>
      <c r="O93" s="1275"/>
      <c r="P93" s="364">
        <f>[14]Insumos!F348</f>
        <v>137800</v>
      </c>
      <c r="Q93" s="1275"/>
      <c r="R93" s="1275"/>
      <c r="S93" s="880" t="s">
        <v>2889</v>
      </c>
      <c r="AG93" s="1287"/>
    </row>
    <row r="94" spans="1:48" ht="48" thickBot="1" x14ac:dyDescent="0.3">
      <c r="A94" s="97" t="s">
        <v>3000</v>
      </c>
      <c r="B94" s="110" t="s">
        <v>3001</v>
      </c>
      <c r="C94" s="110" t="s">
        <v>3002</v>
      </c>
      <c r="D94" s="762"/>
      <c r="E94" s="1257"/>
      <c r="F94" s="101">
        <v>1</v>
      </c>
      <c r="G94" s="1258"/>
      <c r="H94" s="1258"/>
      <c r="I94" s="99"/>
      <c r="J94" s="1258"/>
      <c r="K94" s="1258"/>
      <c r="L94" s="99"/>
      <c r="M94" s="1258"/>
      <c r="N94" s="1258"/>
      <c r="O94" s="99"/>
      <c r="P94" s="1291">
        <f>[14]Insumos!F358</f>
        <v>137800</v>
      </c>
      <c r="Q94" s="762"/>
      <c r="R94" s="762"/>
      <c r="S94" s="880" t="s">
        <v>2889</v>
      </c>
      <c r="AG94" s="1287"/>
    </row>
    <row r="95" spans="1:48" ht="15.75" thickBot="1" x14ac:dyDescent="0.3">
      <c r="P95" s="1292">
        <f>P14+P47+P54+P61+P77+P83+P87+P92</f>
        <v>3197920</v>
      </c>
    </row>
    <row r="99" spans="1:1" x14ac:dyDescent="0.25">
      <c r="A99" s="1293"/>
    </row>
    <row r="101" spans="1:1" x14ac:dyDescent="0.25">
      <c r="A101" s="1294"/>
    </row>
    <row r="102" spans="1:1" x14ac:dyDescent="0.25">
      <c r="A102" s="1295"/>
    </row>
  </sheetData>
  <mergeCells count="12">
    <mergeCell ref="P12:R12"/>
    <mergeCell ref="S12:S13"/>
    <mergeCell ref="A5:S5"/>
    <mergeCell ref="A6:S6"/>
    <mergeCell ref="A7:S7"/>
    <mergeCell ref="A12:A13"/>
    <mergeCell ref="B12:B13"/>
    <mergeCell ref="C12:C13"/>
    <mergeCell ref="D12:F12"/>
    <mergeCell ref="G12:I12"/>
    <mergeCell ref="J12:L12"/>
    <mergeCell ref="M12:O12"/>
  </mergeCells>
  <pageMargins left="0.43307086614173229" right="0.59055118110236227" top="0.39370078740157483" bottom="0.27559055118110237" header="0.31496062992125984" footer="0.15748031496062992"/>
  <pageSetup paperSize="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4"/>
  <sheetViews>
    <sheetView zoomScaleNormal="100" workbookViewId="0">
      <selection activeCell="A31" sqref="A31"/>
    </sheetView>
  </sheetViews>
  <sheetFormatPr baseColWidth="10" defaultRowHeight="15" x14ac:dyDescent="0.25"/>
  <cols>
    <col min="1" max="1" width="26.28515625" customWidth="1"/>
    <col min="2" max="2" width="25.140625" customWidth="1"/>
    <col min="3" max="3" width="24" customWidth="1"/>
    <col min="4" max="4" width="3.28515625" customWidth="1"/>
    <col min="5" max="5" width="2.7109375" customWidth="1"/>
    <col min="6" max="6" width="3.28515625" customWidth="1"/>
    <col min="7" max="7" width="2.85546875" customWidth="1"/>
    <col min="8" max="8" width="3" customWidth="1"/>
    <col min="9" max="9" width="4.140625" customWidth="1"/>
    <col min="10" max="10" width="2.42578125" customWidth="1"/>
    <col min="11" max="12" width="3.42578125" customWidth="1"/>
    <col min="13" max="13" width="3.5703125" customWidth="1"/>
    <col min="14" max="14" width="3.7109375" customWidth="1"/>
    <col min="15" max="15" width="3.28515625" customWidth="1"/>
    <col min="16" max="16" width="11.140625" customWidth="1"/>
    <col min="17" max="17" width="8.42578125" customWidth="1"/>
    <col min="18" max="18" width="9.28515625" customWidth="1"/>
    <col min="19" max="19" width="16.7109375" customWidth="1"/>
    <col min="257" max="257" width="26.28515625" customWidth="1"/>
    <col min="258" max="258" width="25.140625" customWidth="1"/>
    <col min="259" max="259" width="24" customWidth="1"/>
    <col min="260" max="260" width="3.28515625" customWidth="1"/>
    <col min="261" max="261" width="2.7109375" customWidth="1"/>
    <col min="262" max="262" width="3.28515625" customWidth="1"/>
    <col min="263" max="263" width="2.85546875" customWidth="1"/>
    <col min="264" max="264" width="3" customWidth="1"/>
    <col min="265" max="265" width="4.140625" customWidth="1"/>
    <col min="266" max="266" width="2.42578125" customWidth="1"/>
    <col min="267" max="268" width="3.42578125" customWidth="1"/>
    <col min="269" max="269" width="3.5703125" customWidth="1"/>
    <col min="270" max="270" width="3.7109375" customWidth="1"/>
    <col min="271" max="271" width="3.28515625" customWidth="1"/>
    <col min="272" max="272" width="11.140625" customWidth="1"/>
    <col min="273" max="273" width="8.42578125" customWidth="1"/>
    <col min="274" max="274" width="9.28515625" customWidth="1"/>
    <col min="275" max="275" width="16.7109375" customWidth="1"/>
    <col min="513" max="513" width="26.28515625" customWidth="1"/>
    <col min="514" max="514" width="25.140625" customWidth="1"/>
    <col min="515" max="515" width="24" customWidth="1"/>
    <col min="516" max="516" width="3.28515625" customWidth="1"/>
    <col min="517" max="517" width="2.7109375" customWidth="1"/>
    <col min="518" max="518" width="3.28515625" customWidth="1"/>
    <col min="519" max="519" width="2.85546875" customWidth="1"/>
    <col min="520" max="520" width="3" customWidth="1"/>
    <col min="521" max="521" width="4.140625" customWidth="1"/>
    <col min="522" max="522" width="2.42578125" customWidth="1"/>
    <col min="523" max="524" width="3.42578125" customWidth="1"/>
    <col min="525" max="525" width="3.5703125" customWidth="1"/>
    <col min="526" max="526" width="3.7109375" customWidth="1"/>
    <col min="527" max="527" width="3.28515625" customWidth="1"/>
    <col min="528" max="528" width="11.140625" customWidth="1"/>
    <col min="529" max="529" width="8.42578125" customWidth="1"/>
    <col min="530" max="530" width="9.28515625" customWidth="1"/>
    <col min="531" max="531" width="16.7109375" customWidth="1"/>
    <col min="769" max="769" width="26.28515625" customWidth="1"/>
    <col min="770" max="770" width="25.140625" customWidth="1"/>
    <col min="771" max="771" width="24" customWidth="1"/>
    <col min="772" max="772" width="3.28515625" customWidth="1"/>
    <col min="773" max="773" width="2.7109375" customWidth="1"/>
    <col min="774" max="774" width="3.28515625" customWidth="1"/>
    <col min="775" max="775" width="2.85546875" customWidth="1"/>
    <col min="776" max="776" width="3" customWidth="1"/>
    <col min="777" max="777" width="4.140625" customWidth="1"/>
    <col min="778" max="778" width="2.42578125" customWidth="1"/>
    <col min="779" max="780" width="3.42578125" customWidth="1"/>
    <col min="781" max="781" width="3.5703125" customWidth="1"/>
    <col min="782" max="782" width="3.7109375" customWidth="1"/>
    <col min="783" max="783" width="3.28515625" customWidth="1"/>
    <col min="784" max="784" width="11.140625" customWidth="1"/>
    <col min="785" max="785" width="8.42578125" customWidth="1"/>
    <col min="786" max="786" width="9.28515625" customWidth="1"/>
    <col min="787" max="787" width="16.7109375" customWidth="1"/>
    <col min="1025" max="1025" width="26.28515625" customWidth="1"/>
    <col min="1026" max="1026" width="25.140625" customWidth="1"/>
    <col min="1027" max="1027" width="24" customWidth="1"/>
    <col min="1028" max="1028" width="3.28515625" customWidth="1"/>
    <col min="1029" max="1029" width="2.7109375" customWidth="1"/>
    <col min="1030" max="1030" width="3.28515625" customWidth="1"/>
    <col min="1031" max="1031" width="2.85546875" customWidth="1"/>
    <col min="1032" max="1032" width="3" customWidth="1"/>
    <col min="1033" max="1033" width="4.140625" customWidth="1"/>
    <col min="1034" max="1034" width="2.42578125" customWidth="1"/>
    <col min="1035" max="1036" width="3.42578125" customWidth="1"/>
    <col min="1037" max="1037" width="3.5703125" customWidth="1"/>
    <col min="1038" max="1038" width="3.7109375" customWidth="1"/>
    <col min="1039" max="1039" width="3.28515625" customWidth="1"/>
    <col min="1040" max="1040" width="11.140625" customWidth="1"/>
    <col min="1041" max="1041" width="8.42578125" customWidth="1"/>
    <col min="1042" max="1042" width="9.28515625" customWidth="1"/>
    <col min="1043" max="1043" width="16.7109375" customWidth="1"/>
    <col min="1281" max="1281" width="26.28515625" customWidth="1"/>
    <col min="1282" max="1282" width="25.140625" customWidth="1"/>
    <col min="1283" max="1283" width="24" customWidth="1"/>
    <col min="1284" max="1284" width="3.28515625" customWidth="1"/>
    <col min="1285" max="1285" width="2.7109375" customWidth="1"/>
    <col min="1286" max="1286" width="3.28515625" customWidth="1"/>
    <col min="1287" max="1287" width="2.85546875" customWidth="1"/>
    <col min="1288" max="1288" width="3" customWidth="1"/>
    <col min="1289" max="1289" width="4.140625" customWidth="1"/>
    <col min="1290" max="1290" width="2.42578125" customWidth="1"/>
    <col min="1291" max="1292" width="3.42578125" customWidth="1"/>
    <col min="1293" max="1293" width="3.5703125" customWidth="1"/>
    <col min="1294" max="1294" width="3.7109375" customWidth="1"/>
    <col min="1295" max="1295" width="3.28515625" customWidth="1"/>
    <col min="1296" max="1296" width="11.140625" customWidth="1"/>
    <col min="1297" max="1297" width="8.42578125" customWidth="1"/>
    <col min="1298" max="1298" width="9.28515625" customWidth="1"/>
    <col min="1299" max="1299" width="16.7109375" customWidth="1"/>
    <col min="1537" max="1537" width="26.28515625" customWidth="1"/>
    <col min="1538" max="1538" width="25.140625" customWidth="1"/>
    <col min="1539" max="1539" width="24" customWidth="1"/>
    <col min="1540" max="1540" width="3.28515625" customWidth="1"/>
    <col min="1541" max="1541" width="2.7109375" customWidth="1"/>
    <col min="1542" max="1542" width="3.28515625" customWidth="1"/>
    <col min="1543" max="1543" width="2.85546875" customWidth="1"/>
    <col min="1544" max="1544" width="3" customWidth="1"/>
    <col min="1545" max="1545" width="4.140625" customWidth="1"/>
    <col min="1546" max="1546" width="2.42578125" customWidth="1"/>
    <col min="1547" max="1548" width="3.42578125" customWidth="1"/>
    <col min="1549" max="1549" width="3.5703125" customWidth="1"/>
    <col min="1550" max="1550" width="3.7109375" customWidth="1"/>
    <col min="1551" max="1551" width="3.28515625" customWidth="1"/>
    <col min="1552" max="1552" width="11.140625" customWidth="1"/>
    <col min="1553" max="1553" width="8.42578125" customWidth="1"/>
    <col min="1554" max="1554" width="9.28515625" customWidth="1"/>
    <col min="1555" max="1555" width="16.7109375" customWidth="1"/>
    <col min="1793" max="1793" width="26.28515625" customWidth="1"/>
    <col min="1794" max="1794" width="25.140625" customWidth="1"/>
    <col min="1795" max="1795" width="24" customWidth="1"/>
    <col min="1796" max="1796" width="3.28515625" customWidth="1"/>
    <col min="1797" max="1797" width="2.7109375" customWidth="1"/>
    <col min="1798" max="1798" width="3.28515625" customWidth="1"/>
    <col min="1799" max="1799" width="2.85546875" customWidth="1"/>
    <col min="1800" max="1800" width="3" customWidth="1"/>
    <col min="1801" max="1801" width="4.140625" customWidth="1"/>
    <col min="1802" max="1802" width="2.42578125" customWidth="1"/>
    <col min="1803" max="1804" width="3.42578125" customWidth="1"/>
    <col min="1805" max="1805" width="3.5703125" customWidth="1"/>
    <col min="1806" max="1806" width="3.7109375" customWidth="1"/>
    <col min="1807" max="1807" width="3.28515625" customWidth="1"/>
    <col min="1808" max="1808" width="11.140625" customWidth="1"/>
    <col min="1809" max="1809" width="8.42578125" customWidth="1"/>
    <col min="1810" max="1810" width="9.28515625" customWidth="1"/>
    <col min="1811" max="1811" width="16.7109375" customWidth="1"/>
    <col min="2049" max="2049" width="26.28515625" customWidth="1"/>
    <col min="2050" max="2050" width="25.140625" customWidth="1"/>
    <col min="2051" max="2051" width="24" customWidth="1"/>
    <col min="2052" max="2052" width="3.28515625" customWidth="1"/>
    <col min="2053" max="2053" width="2.7109375" customWidth="1"/>
    <col min="2054" max="2054" width="3.28515625" customWidth="1"/>
    <col min="2055" max="2055" width="2.85546875" customWidth="1"/>
    <col min="2056" max="2056" width="3" customWidth="1"/>
    <col min="2057" max="2057" width="4.140625" customWidth="1"/>
    <col min="2058" max="2058" width="2.42578125" customWidth="1"/>
    <col min="2059" max="2060" width="3.42578125" customWidth="1"/>
    <col min="2061" max="2061" width="3.5703125" customWidth="1"/>
    <col min="2062" max="2062" width="3.7109375" customWidth="1"/>
    <col min="2063" max="2063" width="3.28515625" customWidth="1"/>
    <col min="2064" max="2064" width="11.140625" customWidth="1"/>
    <col min="2065" max="2065" width="8.42578125" customWidth="1"/>
    <col min="2066" max="2066" width="9.28515625" customWidth="1"/>
    <col min="2067" max="2067" width="16.7109375" customWidth="1"/>
    <col min="2305" max="2305" width="26.28515625" customWidth="1"/>
    <col min="2306" max="2306" width="25.140625" customWidth="1"/>
    <col min="2307" max="2307" width="24" customWidth="1"/>
    <col min="2308" max="2308" width="3.28515625" customWidth="1"/>
    <col min="2309" max="2309" width="2.7109375" customWidth="1"/>
    <col min="2310" max="2310" width="3.28515625" customWidth="1"/>
    <col min="2311" max="2311" width="2.85546875" customWidth="1"/>
    <col min="2312" max="2312" width="3" customWidth="1"/>
    <col min="2313" max="2313" width="4.140625" customWidth="1"/>
    <col min="2314" max="2314" width="2.42578125" customWidth="1"/>
    <col min="2315" max="2316" width="3.42578125" customWidth="1"/>
    <col min="2317" max="2317" width="3.5703125" customWidth="1"/>
    <col min="2318" max="2318" width="3.7109375" customWidth="1"/>
    <col min="2319" max="2319" width="3.28515625" customWidth="1"/>
    <col min="2320" max="2320" width="11.140625" customWidth="1"/>
    <col min="2321" max="2321" width="8.42578125" customWidth="1"/>
    <col min="2322" max="2322" width="9.28515625" customWidth="1"/>
    <col min="2323" max="2323" width="16.7109375" customWidth="1"/>
    <col min="2561" max="2561" width="26.28515625" customWidth="1"/>
    <col min="2562" max="2562" width="25.140625" customWidth="1"/>
    <col min="2563" max="2563" width="24" customWidth="1"/>
    <col min="2564" max="2564" width="3.28515625" customWidth="1"/>
    <col min="2565" max="2565" width="2.7109375" customWidth="1"/>
    <col min="2566" max="2566" width="3.28515625" customWidth="1"/>
    <col min="2567" max="2567" width="2.85546875" customWidth="1"/>
    <col min="2568" max="2568" width="3" customWidth="1"/>
    <col min="2569" max="2569" width="4.140625" customWidth="1"/>
    <col min="2570" max="2570" width="2.42578125" customWidth="1"/>
    <col min="2571" max="2572" width="3.42578125" customWidth="1"/>
    <col min="2573" max="2573" width="3.5703125" customWidth="1"/>
    <col min="2574" max="2574" width="3.7109375" customWidth="1"/>
    <col min="2575" max="2575" width="3.28515625" customWidth="1"/>
    <col min="2576" max="2576" width="11.140625" customWidth="1"/>
    <col min="2577" max="2577" width="8.42578125" customWidth="1"/>
    <col min="2578" max="2578" width="9.28515625" customWidth="1"/>
    <col min="2579" max="2579" width="16.7109375" customWidth="1"/>
    <col min="2817" max="2817" width="26.28515625" customWidth="1"/>
    <col min="2818" max="2818" width="25.140625" customWidth="1"/>
    <col min="2819" max="2819" width="24" customWidth="1"/>
    <col min="2820" max="2820" width="3.28515625" customWidth="1"/>
    <col min="2821" max="2821" width="2.7109375" customWidth="1"/>
    <col min="2822" max="2822" width="3.28515625" customWidth="1"/>
    <col min="2823" max="2823" width="2.85546875" customWidth="1"/>
    <col min="2824" max="2824" width="3" customWidth="1"/>
    <col min="2825" max="2825" width="4.140625" customWidth="1"/>
    <col min="2826" max="2826" width="2.42578125" customWidth="1"/>
    <col min="2827" max="2828" width="3.42578125" customWidth="1"/>
    <col min="2829" max="2829" width="3.5703125" customWidth="1"/>
    <col min="2830" max="2830" width="3.7109375" customWidth="1"/>
    <col min="2831" max="2831" width="3.28515625" customWidth="1"/>
    <col min="2832" max="2832" width="11.140625" customWidth="1"/>
    <col min="2833" max="2833" width="8.42578125" customWidth="1"/>
    <col min="2834" max="2834" width="9.28515625" customWidth="1"/>
    <col min="2835" max="2835" width="16.7109375" customWidth="1"/>
    <col min="3073" max="3073" width="26.28515625" customWidth="1"/>
    <col min="3074" max="3074" width="25.140625" customWidth="1"/>
    <col min="3075" max="3075" width="24" customWidth="1"/>
    <col min="3076" max="3076" width="3.28515625" customWidth="1"/>
    <col min="3077" max="3077" width="2.7109375" customWidth="1"/>
    <col min="3078" max="3078" width="3.28515625" customWidth="1"/>
    <col min="3079" max="3079" width="2.85546875" customWidth="1"/>
    <col min="3080" max="3080" width="3" customWidth="1"/>
    <col min="3081" max="3081" width="4.140625" customWidth="1"/>
    <col min="3082" max="3082" width="2.42578125" customWidth="1"/>
    <col min="3083" max="3084" width="3.42578125" customWidth="1"/>
    <col min="3085" max="3085" width="3.5703125" customWidth="1"/>
    <col min="3086" max="3086" width="3.7109375" customWidth="1"/>
    <col min="3087" max="3087" width="3.28515625" customWidth="1"/>
    <col min="3088" max="3088" width="11.140625" customWidth="1"/>
    <col min="3089" max="3089" width="8.42578125" customWidth="1"/>
    <col min="3090" max="3090" width="9.28515625" customWidth="1"/>
    <col min="3091" max="3091" width="16.7109375" customWidth="1"/>
    <col min="3329" max="3329" width="26.28515625" customWidth="1"/>
    <col min="3330" max="3330" width="25.140625" customWidth="1"/>
    <col min="3331" max="3331" width="24" customWidth="1"/>
    <col min="3332" max="3332" width="3.28515625" customWidth="1"/>
    <col min="3333" max="3333" width="2.7109375" customWidth="1"/>
    <col min="3334" max="3334" width="3.28515625" customWidth="1"/>
    <col min="3335" max="3335" width="2.85546875" customWidth="1"/>
    <col min="3336" max="3336" width="3" customWidth="1"/>
    <col min="3337" max="3337" width="4.140625" customWidth="1"/>
    <col min="3338" max="3338" width="2.42578125" customWidth="1"/>
    <col min="3339" max="3340" width="3.42578125" customWidth="1"/>
    <col min="3341" max="3341" width="3.5703125" customWidth="1"/>
    <col min="3342" max="3342" width="3.7109375" customWidth="1"/>
    <col min="3343" max="3343" width="3.28515625" customWidth="1"/>
    <col min="3344" max="3344" width="11.140625" customWidth="1"/>
    <col min="3345" max="3345" width="8.42578125" customWidth="1"/>
    <col min="3346" max="3346" width="9.28515625" customWidth="1"/>
    <col min="3347" max="3347" width="16.7109375" customWidth="1"/>
    <col min="3585" max="3585" width="26.28515625" customWidth="1"/>
    <col min="3586" max="3586" width="25.140625" customWidth="1"/>
    <col min="3587" max="3587" width="24" customWidth="1"/>
    <col min="3588" max="3588" width="3.28515625" customWidth="1"/>
    <col min="3589" max="3589" width="2.7109375" customWidth="1"/>
    <col min="3590" max="3590" width="3.28515625" customWidth="1"/>
    <col min="3591" max="3591" width="2.85546875" customWidth="1"/>
    <col min="3592" max="3592" width="3" customWidth="1"/>
    <col min="3593" max="3593" width="4.140625" customWidth="1"/>
    <col min="3594" max="3594" width="2.42578125" customWidth="1"/>
    <col min="3595" max="3596" width="3.42578125" customWidth="1"/>
    <col min="3597" max="3597" width="3.5703125" customWidth="1"/>
    <col min="3598" max="3598" width="3.7109375" customWidth="1"/>
    <col min="3599" max="3599" width="3.28515625" customWidth="1"/>
    <col min="3600" max="3600" width="11.140625" customWidth="1"/>
    <col min="3601" max="3601" width="8.42578125" customWidth="1"/>
    <col min="3602" max="3602" width="9.28515625" customWidth="1"/>
    <col min="3603" max="3603" width="16.7109375" customWidth="1"/>
    <col min="3841" max="3841" width="26.28515625" customWidth="1"/>
    <col min="3842" max="3842" width="25.140625" customWidth="1"/>
    <col min="3843" max="3843" width="24" customWidth="1"/>
    <col min="3844" max="3844" width="3.28515625" customWidth="1"/>
    <col min="3845" max="3845" width="2.7109375" customWidth="1"/>
    <col min="3846" max="3846" width="3.28515625" customWidth="1"/>
    <col min="3847" max="3847" width="2.85546875" customWidth="1"/>
    <col min="3848" max="3848" width="3" customWidth="1"/>
    <col min="3849" max="3849" width="4.140625" customWidth="1"/>
    <col min="3850" max="3850" width="2.42578125" customWidth="1"/>
    <col min="3851" max="3852" width="3.42578125" customWidth="1"/>
    <col min="3853" max="3853" width="3.5703125" customWidth="1"/>
    <col min="3854" max="3854" width="3.7109375" customWidth="1"/>
    <col min="3855" max="3855" width="3.28515625" customWidth="1"/>
    <col min="3856" max="3856" width="11.140625" customWidth="1"/>
    <col min="3857" max="3857" width="8.42578125" customWidth="1"/>
    <col min="3858" max="3858" width="9.28515625" customWidth="1"/>
    <col min="3859" max="3859" width="16.7109375" customWidth="1"/>
    <col min="4097" max="4097" width="26.28515625" customWidth="1"/>
    <col min="4098" max="4098" width="25.140625" customWidth="1"/>
    <col min="4099" max="4099" width="24" customWidth="1"/>
    <col min="4100" max="4100" width="3.28515625" customWidth="1"/>
    <col min="4101" max="4101" width="2.7109375" customWidth="1"/>
    <col min="4102" max="4102" width="3.28515625" customWidth="1"/>
    <col min="4103" max="4103" width="2.85546875" customWidth="1"/>
    <col min="4104" max="4104" width="3" customWidth="1"/>
    <col min="4105" max="4105" width="4.140625" customWidth="1"/>
    <col min="4106" max="4106" width="2.42578125" customWidth="1"/>
    <col min="4107" max="4108" width="3.42578125" customWidth="1"/>
    <col min="4109" max="4109" width="3.5703125" customWidth="1"/>
    <col min="4110" max="4110" width="3.7109375" customWidth="1"/>
    <col min="4111" max="4111" width="3.28515625" customWidth="1"/>
    <col min="4112" max="4112" width="11.140625" customWidth="1"/>
    <col min="4113" max="4113" width="8.42578125" customWidth="1"/>
    <col min="4114" max="4114" width="9.28515625" customWidth="1"/>
    <col min="4115" max="4115" width="16.7109375" customWidth="1"/>
    <col min="4353" max="4353" width="26.28515625" customWidth="1"/>
    <col min="4354" max="4354" width="25.140625" customWidth="1"/>
    <col min="4355" max="4355" width="24" customWidth="1"/>
    <col min="4356" max="4356" width="3.28515625" customWidth="1"/>
    <col min="4357" max="4357" width="2.7109375" customWidth="1"/>
    <col min="4358" max="4358" width="3.28515625" customWidth="1"/>
    <col min="4359" max="4359" width="2.85546875" customWidth="1"/>
    <col min="4360" max="4360" width="3" customWidth="1"/>
    <col min="4361" max="4361" width="4.140625" customWidth="1"/>
    <col min="4362" max="4362" width="2.42578125" customWidth="1"/>
    <col min="4363" max="4364" width="3.42578125" customWidth="1"/>
    <col min="4365" max="4365" width="3.5703125" customWidth="1"/>
    <col min="4366" max="4366" width="3.7109375" customWidth="1"/>
    <col min="4367" max="4367" width="3.28515625" customWidth="1"/>
    <col min="4368" max="4368" width="11.140625" customWidth="1"/>
    <col min="4369" max="4369" width="8.42578125" customWidth="1"/>
    <col min="4370" max="4370" width="9.28515625" customWidth="1"/>
    <col min="4371" max="4371" width="16.7109375" customWidth="1"/>
    <col min="4609" max="4609" width="26.28515625" customWidth="1"/>
    <col min="4610" max="4610" width="25.140625" customWidth="1"/>
    <col min="4611" max="4611" width="24" customWidth="1"/>
    <col min="4612" max="4612" width="3.28515625" customWidth="1"/>
    <col min="4613" max="4613" width="2.7109375" customWidth="1"/>
    <col min="4614" max="4614" width="3.28515625" customWidth="1"/>
    <col min="4615" max="4615" width="2.85546875" customWidth="1"/>
    <col min="4616" max="4616" width="3" customWidth="1"/>
    <col min="4617" max="4617" width="4.140625" customWidth="1"/>
    <col min="4618" max="4618" width="2.42578125" customWidth="1"/>
    <col min="4619" max="4620" width="3.42578125" customWidth="1"/>
    <col min="4621" max="4621" width="3.5703125" customWidth="1"/>
    <col min="4622" max="4622" width="3.7109375" customWidth="1"/>
    <col min="4623" max="4623" width="3.28515625" customWidth="1"/>
    <col min="4624" max="4624" width="11.140625" customWidth="1"/>
    <col min="4625" max="4625" width="8.42578125" customWidth="1"/>
    <col min="4626" max="4626" width="9.28515625" customWidth="1"/>
    <col min="4627" max="4627" width="16.7109375" customWidth="1"/>
    <col min="4865" max="4865" width="26.28515625" customWidth="1"/>
    <col min="4866" max="4866" width="25.140625" customWidth="1"/>
    <col min="4867" max="4867" width="24" customWidth="1"/>
    <col min="4868" max="4868" width="3.28515625" customWidth="1"/>
    <col min="4869" max="4869" width="2.7109375" customWidth="1"/>
    <col min="4870" max="4870" width="3.28515625" customWidth="1"/>
    <col min="4871" max="4871" width="2.85546875" customWidth="1"/>
    <col min="4872" max="4872" width="3" customWidth="1"/>
    <col min="4873" max="4873" width="4.140625" customWidth="1"/>
    <col min="4874" max="4874" width="2.42578125" customWidth="1"/>
    <col min="4875" max="4876" width="3.42578125" customWidth="1"/>
    <col min="4877" max="4877" width="3.5703125" customWidth="1"/>
    <col min="4878" max="4878" width="3.7109375" customWidth="1"/>
    <col min="4879" max="4879" width="3.28515625" customWidth="1"/>
    <col min="4880" max="4880" width="11.140625" customWidth="1"/>
    <col min="4881" max="4881" width="8.42578125" customWidth="1"/>
    <col min="4882" max="4882" width="9.28515625" customWidth="1"/>
    <col min="4883" max="4883" width="16.7109375" customWidth="1"/>
    <col min="5121" max="5121" width="26.28515625" customWidth="1"/>
    <col min="5122" max="5122" width="25.140625" customWidth="1"/>
    <col min="5123" max="5123" width="24" customWidth="1"/>
    <col min="5124" max="5124" width="3.28515625" customWidth="1"/>
    <col min="5125" max="5125" width="2.7109375" customWidth="1"/>
    <col min="5126" max="5126" width="3.28515625" customWidth="1"/>
    <col min="5127" max="5127" width="2.85546875" customWidth="1"/>
    <col min="5128" max="5128" width="3" customWidth="1"/>
    <col min="5129" max="5129" width="4.140625" customWidth="1"/>
    <col min="5130" max="5130" width="2.42578125" customWidth="1"/>
    <col min="5131" max="5132" width="3.42578125" customWidth="1"/>
    <col min="5133" max="5133" width="3.5703125" customWidth="1"/>
    <col min="5134" max="5134" width="3.7109375" customWidth="1"/>
    <col min="5135" max="5135" width="3.28515625" customWidth="1"/>
    <col min="5136" max="5136" width="11.140625" customWidth="1"/>
    <col min="5137" max="5137" width="8.42578125" customWidth="1"/>
    <col min="5138" max="5138" width="9.28515625" customWidth="1"/>
    <col min="5139" max="5139" width="16.7109375" customWidth="1"/>
    <col min="5377" max="5377" width="26.28515625" customWidth="1"/>
    <col min="5378" max="5378" width="25.140625" customWidth="1"/>
    <col min="5379" max="5379" width="24" customWidth="1"/>
    <col min="5380" max="5380" width="3.28515625" customWidth="1"/>
    <col min="5381" max="5381" width="2.7109375" customWidth="1"/>
    <col min="5382" max="5382" width="3.28515625" customWidth="1"/>
    <col min="5383" max="5383" width="2.85546875" customWidth="1"/>
    <col min="5384" max="5384" width="3" customWidth="1"/>
    <col min="5385" max="5385" width="4.140625" customWidth="1"/>
    <col min="5386" max="5386" width="2.42578125" customWidth="1"/>
    <col min="5387" max="5388" width="3.42578125" customWidth="1"/>
    <col min="5389" max="5389" width="3.5703125" customWidth="1"/>
    <col min="5390" max="5390" width="3.7109375" customWidth="1"/>
    <col min="5391" max="5391" width="3.28515625" customWidth="1"/>
    <col min="5392" max="5392" width="11.140625" customWidth="1"/>
    <col min="5393" max="5393" width="8.42578125" customWidth="1"/>
    <col min="5394" max="5394" width="9.28515625" customWidth="1"/>
    <col min="5395" max="5395" width="16.7109375" customWidth="1"/>
    <col min="5633" max="5633" width="26.28515625" customWidth="1"/>
    <col min="5634" max="5634" width="25.140625" customWidth="1"/>
    <col min="5635" max="5635" width="24" customWidth="1"/>
    <col min="5636" max="5636" width="3.28515625" customWidth="1"/>
    <col min="5637" max="5637" width="2.7109375" customWidth="1"/>
    <col min="5638" max="5638" width="3.28515625" customWidth="1"/>
    <col min="5639" max="5639" width="2.85546875" customWidth="1"/>
    <col min="5640" max="5640" width="3" customWidth="1"/>
    <col min="5641" max="5641" width="4.140625" customWidth="1"/>
    <col min="5642" max="5642" width="2.42578125" customWidth="1"/>
    <col min="5643" max="5644" width="3.42578125" customWidth="1"/>
    <col min="5645" max="5645" width="3.5703125" customWidth="1"/>
    <col min="5646" max="5646" width="3.7109375" customWidth="1"/>
    <col min="5647" max="5647" width="3.28515625" customWidth="1"/>
    <col min="5648" max="5648" width="11.140625" customWidth="1"/>
    <col min="5649" max="5649" width="8.42578125" customWidth="1"/>
    <col min="5650" max="5650" width="9.28515625" customWidth="1"/>
    <col min="5651" max="5651" width="16.7109375" customWidth="1"/>
    <col min="5889" max="5889" width="26.28515625" customWidth="1"/>
    <col min="5890" max="5890" width="25.140625" customWidth="1"/>
    <col min="5891" max="5891" width="24" customWidth="1"/>
    <col min="5892" max="5892" width="3.28515625" customWidth="1"/>
    <col min="5893" max="5893" width="2.7109375" customWidth="1"/>
    <col min="5894" max="5894" width="3.28515625" customWidth="1"/>
    <col min="5895" max="5895" width="2.85546875" customWidth="1"/>
    <col min="5896" max="5896" width="3" customWidth="1"/>
    <col min="5897" max="5897" width="4.140625" customWidth="1"/>
    <col min="5898" max="5898" width="2.42578125" customWidth="1"/>
    <col min="5899" max="5900" width="3.42578125" customWidth="1"/>
    <col min="5901" max="5901" width="3.5703125" customWidth="1"/>
    <col min="5902" max="5902" width="3.7109375" customWidth="1"/>
    <col min="5903" max="5903" width="3.28515625" customWidth="1"/>
    <col min="5904" max="5904" width="11.140625" customWidth="1"/>
    <col min="5905" max="5905" width="8.42578125" customWidth="1"/>
    <col min="5906" max="5906" width="9.28515625" customWidth="1"/>
    <col min="5907" max="5907" width="16.7109375" customWidth="1"/>
    <col min="6145" max="6145" width="26.28515625" customWidth="1"/>
    <col min="6146" max="6146" width="25.140625" customWidth="1"/>
    <col min="6147" max="6147" width="24" customWidth="1"/>
    <col min="6148" max="6148" width="3.28515625" customWidth="1"/>
    <col min="6149" max="6149" width="2.7109375" customWidth="1"/>
    <col min="6150" max="6150" width="3.28515625" customWidth="1"/>
    <col min="6151" max="6151" width="2.85546875" customWidth="1"/>
    <col min="6152" max="6152" width="3" customWidth="1"/>
    <col min="6153" max="6153" width="4.140625" customWidth="1"/>
    <col min="6154" max="6154" width="2.42578125" customWidth="1"/>
    <col min="6155" max="6156" width="3.42578125" customWidth="1"/>
    <col min="6157" max="6157" width="3.5703125" customWidth="1"/>
    <col min="6158" max="6158" width="3.7109375" customWidth="1"/>
    <col min="6159" max="6159" width="3.28515625" customWidth="1"/>
    <col min="6160" max="6160" width="11.140625" customWidth="1"/>
    <col min="6161" max="6161" width="8.42578125" customWidth="1"/>
    <col min="6162" max="6162" width="9.28515625" customWidth="1"/>
    <col min="6163" max="6163" width="16.7109375" customWidth="1"/>
    <col min="6401" max="6401" width="26.28515625" customWidth="1"/>
    <col min="6402" max="6402" width="25.140625" customWidth="1"/>
    <col min="6403" max="6403" width="24" customWidth="1"/>
    <col min="6404" max="6404" width="3.28515625" customWidth="1"/>
    <col min="6405" max="6405" width="2.7109375" customWidth="1"/>
    <col min="6406" max="6406" width="3.28515625" customWidth="1"/>
    <col min="6407" max="6407" width="2.85546875" customWidth="1"/>
    <col min="6408" max="6408" width="3" customWidth="1"/>
    <col min="6409" max="6409" width="4.140625" customWidth="1"/>
    <col min="6410" max="6410" width="2.42578125" customWidth="1"/>
    <col min="6411" max="6412" width="3.42578125" customWidth="1"/>
    <col min="6413" max="6413" width="3.5703125" customWidth="1"/>
    <col min="6414" max="6414" width="3.7109375" customWidth="1"/>
    <col min="6415" max="6415" width="3.28515625" customWidth="1"/>
    <col min="6416" max="6416" width="11.140625" customWidth="1"/>
    <col min="6417" max="6417" width="8.42578125" customWidth="1"/>
    <col min="6418" max="6418" width="9.28515625" customWidth="1"/>
    <col min="6419" max="6419" width="16.7109375" customWidth="1"/>
    <col min="6657" max="6657" width="26.28515625" customWidth="1"/>
    <col min="6658" max="6658" width="25.140625" customWidth="1"/>
    <col min="6659" max="6659" width="24" customWidth="1"/>
    <col min="6660" max="6660" width="3.28515625" customWidth="1"/>
    <col min="6661" max="6661" width="2.7109375" customWidth="1"/>
    <col min="6662" max="6662" width="3.28515625" customWidth="1"/>
    <col min="6663" max="6663" width="2.85546875" customWidth="1"/>
    <col min="6664" max="6664" width="3" customWidth="1"/>
    <col min="6665" max="6665" width="4.140625" customWidth="1"/>
    <col min="6666" max="6666" width="2.42578125" customWidth="1"/>
    <col min="6667" max="6668" width="3.42578125" customWidth="1"/>
    <col min="6669" max="6669" width="3.5703125" customWidth="1"/>
    <col min="6670" max="6670" width="3.7109375" customWidth="1"/>
    <col min="6671" max="6671" width="3.28515625" customWidth="1"/>
    <col min="6672" max="6672" width="11.140625" customWidth="1"/>
    <col min="6673" max="6673" width="8.42578125" customWidth="1"/>
    <col min="6674" max="6674" width="9.28515625" customWidth="1"/>
    <col min="6675" max="6675" width="16.7109375" customWidth="1"/>
    <col min="6913" max="6913" width="26.28515625" customWidth="1"/>
    <col min="6914" max="6914" width="25.140625" customWidth="1"/>
    <col min="6915" max="6915" width="24" customWidth="1"/>
    <col min="6916" max="6916" width="3.28515625" customWidth="1"/>
    <col min="6917" max="6917" width="2.7109375" customWidth="1"/>
    <col min="6918" max="6918" width="3.28515625" customWidth="1"/>
    <col min="6919" max="6919" width="2.85546875" customWidth="1"/>
    <col min="6920" max="6920" width="3" customWidth="1"/>
    <col min="6921" max="6921" width="4.140625" customWidth="1"/>
    <col min="6922" max="6922" width="2.42578125" customWidth="1"/>
    <col min="6923" max="6924" width="3.42578125" customWidth="1"/>
    <col min="6925" max="6925" width="3.5703125" customWidth="1"/>
    <col min="6926" max="6926" width="3.7109375" customWidth="1"/>
    <col min="6927" max="6927" width="3.28515625" customWidth="1"/>
    <col min="6928" max="6928" width="11.140625" customWidth="1"/>
    <col min="6929" max="6929" width="8.42578125" customWidth="1"/>
    <col min="6930" max="6930" width="9.28515625" customWidth="1"/>
    <col min="6931" max="6931" width="16.7109375" customWidth="1"/>
    <col min="7169" max="7169" width="26.28515625" customWidth="1"/>
    <col min="7170" max="7170" width="25.140625" customWidth="1"/>
    <col min="7171" max="7171" width="24" customWidth="1"/>
    <col min="7172" max="7172" width="3.28515625" customWidth="1"/>
    <col min="7173" max="7173" width="2.7109375" customWidth="1"/>
    <col min="7174" max="7174" width="3.28515625" customWidth="1"/>
    <col min="7175" max="7175" width="2.85546875" customWidth="1"/>
    <col min="7176" max="7176" width="3" customWidth="1"/>
    <col min="7177" max="7177" width="4.140625" customWidth="1"/>
    <col min="7178" max="7178" width="2.42578125" customWidth="1"/>
    <col min="7179" max="7180" width="3.42578125" customWidth="1"/>
    <col min="7181" max="7181" width="3.5703125" customWidth="1"/>
    <col min="7182" max="7182" width="3.7109375" customWidth="1"/>
    <col min="7183" max="7183" width="3.28515625" customWidth="1"/>
    <col min="7184" max="7184" width="11.140625" customWidth="1"/>
    <col min="7185" max="7185" width="8.42578125" customWidth="1"/>
    <col min="7186" max="7186" width="9.28515625" customWidth="1"/>
    <col min="7187" max="7187" width="16.7109375" customWidth="1"/>
    <col min="7425" max="7425" width="26.28515625" customWidth="1"/>
    <col min="7426" max="7426" width="25.140625" customWidth="1"/>
    <col min="7427" max="7427" width="24" customWidth="1"/>
    <col min="7428" max="7428" width="3.28515625" customWidth="1"/>
    <col min="7429" max="7429" width="2.7109375" customWidth="1"/>
    <col min="7430" max="7430" width="3.28515625" customWidth="1"/>
    <col min="7431" max="7431" width="2.85546875" customWidth="1"/>
    <col min="7432" max="7432" width="3" customWidth="1"/>
    <col min="7433" max="7433" width="4.140625" customWidth="1"/>
    <col min="7434" max="7434" width="2.42578125" customWidth="1"/>
    <col min="7435" max="7436" width="3.42578125" customWidth="1"/>
    <col min="7437" max="7437" width="3.5703125" customWidth="1"/>
    <col min="7438" max="7438" width="3.7109375" customWidth="1"/>
    <col min="7439" max="7439" width="3.28515625" customWidth="1"/>
    <col min="7440" max="7440" width="11.140625" customWidth="1"/>
    <col min="7441" max="7441" width="8.42578125" customWidth="1"/>
    <col min="7442" max="7442" width="9.28515625" customWidth="1"/>
    <col min="7443" max="7443" width="16.7109375" customWidth="1"/>
    <col min="7681" max="7681" width="26.28515625" customWidth="1"/>
    <col min="7682" max="7682" width="25.140625" customWidth="1"/>
    <col min="7683" max="7683" width="24" customWidth="1"/>
    <col min="7684" max="7684" width="3.28515625" customWidth="1"/>
    <col min="7685" max="7685" width="2.7109375" customWidth="1"/>
    <col min="7686" max="7686" width="3.28515625" customWidth="1"/>
    <col min="7687" max="7687" width="2.85546875" customWidth="1"/>
    <col min="7688" max="7688" width="3" customWidth="1"/>
    <col min="7689" max="7689" width="4.140625" customWidth="1"/>
    <col min="7690" max="7690" width="2.42578125" customWidth="1"/>
    <col min="7691" max="7692" width="3.42578125" customWidth="1"/>
    <col min="7693" max="7693" width="3.5703125" customWidth="1"/>
    <col min="7694" max="7694" width="3.7109375" customWidth="1"/>
    <col min="7695" max="7695" width="3.28515625" customWidth="1"/>
    <col min="7696" max="7696" width="11.140625" customWidth="1"/>
    <col min="7697" max="7697" width="8.42578125" customWidth="1"/>
    <col min="7698" max="7698" width="9.28515625" customWidth="1"/>
    <col min="7699" max="7699" width="16.7109375" customWidth="1"/>
    <col min="7937" max="7937" width="26.28515625" customWidth="1"/>
    <col min="7938" max="7938" width="25.140625" customWidth="1"/>
    <col min="7939" max="7939" width="24" customWidth="1"/>
    <col min="7940" max="7940" width="3.28515625" customWidth="1"/>
    <col min="7941" max="7941" width="2.7109375" customWidth="1"/>
    <col min="7942" max="7942" width="3.28515625" customWidth="1"/>
    <col min="7943" max="7943" width="2.85546875" customWidth="1"/>
    <col min="7944" max="7944" width="3" customWidth="1"/>
    <col min="7945" max="7945" width="4.140625" customWidth="1"/>
    <col min="7946" max="7946" width="2.42578125" customWidth="1"/>
    <col min="7947" max="7948" width="3.42578125" customWidth="1"/>
    <col min="7949" max="7949" width="3.5703125" customWidth="1"/>
    <col min="7950" max="7950" width="3.7109375" customWidth="1"/>
    <col min="7951" max="7951" width="3.28515625" customWidth="1"/>
    <col min="7952" max="7952" width="11.140625" customWidth="1"/>
    <col min="7953" max="7953" width="8.42578125" customWidth="1"/>
    <col min="7954" max="7954" width="9.28515625" customWidth="1"/>
    <col min="7955" max="7955" width="16.7109375" customWidth="1"/>
    <col min="8193" max="8193" width="26.28515625" customWidth="1"/>
    <col min="8194" max="8194" width="25.140625" customWidth="1"/>
    <col min="8195" max="8195" width="24" customWidth="1"/>
    <col min="8196" max="8196" width="3.28515625" customWidth="1"/>
    <col min="8197" max="8197" width="2.7109375" customWidth="1"/>
    <col min="8198" max="8198" width="3.28515625" customWidth="1"/>
    <col min="8199" max="8199" width="2.85546875" customWidth="1"/>
    <col min="8200" max="8200" width="3" customWidth="1"/>
    <col min="8201" max="8201" width="4.140625" customWidth="1"/>
    <col min="8202" max="8202" width="2.42578125" customWidth="1"/>
    <col min="8203" max="8204" width="3.42578125" customWidth="1"/>
    <col min="8205" max="8205" width="3.5703125" customWidth="1"/>
    <col min="8206" max="8206" width="3.7109375" customWidth="1"/>
    <col min="8207" max="8207" width="3.28515625" customWidth="1"/>
    <col min="8208" max="8208" width="11.140625" customWidth="1"/>
    <col min="8209" max="8209" width="8.42578125" customWidth="1"/>
    <col min="8210" max="8210" width="9.28515625" customWidth="1"/>
    <col min="8211" max="8211" width="16.7109375" customWidth="1"/>
    <col min="8449" max="8449" width="26.28515625" customWidth="1"/>
    <col min="8450" max="8450" width="25.140625" customWidth="1"/>
    <col min="8451" max="8451" width="24" customWidth="1"/>
    <col min="8452" max="8452" width="3.28515625" customWidth="1"/>
    <col min="8453" max="8453" width="2.7109375" customWidth="1"/>
    <col min="8454" max="8454" width="3.28515625" customWidth="1"/>
    <col min="8455" max="8455" width="2.85546875" customWidth="1"/>
    <col min="8456" max="8456" width="3" customWidth="1"/>
    <col min="8457" max="8457" width="4.140625" customWidth="1"/>
    <col min="8458" max="8458" width="2.42578125" customWidth="1"/>
    <col min="8459" max="8460" width="3.42578125" customWidth="1"/>
    <col min="8461" max="8461" width="3.5703125" customWidth="1"/>
    <col min="8462" max="8462" width="3.7109375" customWidth="1"/>
    <col min="8463" max="8463" width="3.28515625" customWidth="1"/>
    <col min="8464" max="8464" width="11.140625" customWidth="1"/>
    <col min="8465" max="8465" width="8.42578125" customWidth="1"/>
    <col min="8466" max="8466" width="9.28515625" customWidth="1"/>
    <col min="8467" max="8467" width="16.7109375" customWidth="1"/>
    <col min="8705" max="8705" width="26.28515625" customWidth="1"/>
    <col min="8706" max="8706" width="25.140625" customWidth="1"/>
    <col min="8707" max="8707" width="24" customWidth="1"/>
    <col min="8708" max="8708" width="3.28515625" customWidth="1"/>
    <col min="8709" max="8709" width="2.7109375" customWidth="1"/>
    <col min="8710" max="8710" width="3.28515625" customWidth="1"/>
    <col min="8711" max="8711" width="2.85546875" customWidth="1"/>
    <col min="8712" max="8712" width="3" customWidth="1"/>
    <col min="8713" max="8713" width="4.140625" customWidth="1"/>
    <col min="8714" max="8714" width="2.42578125" customWidth="1"/>
    <col min="8715" max="8716" width="3.42578125" customWidth="1"/>
    <col min="8717" max="8717" width="3.5703125" customWidth="1"/>
    <col min="8718" max="8718" width="3.7109375" customWidth="1"/>
    <col min="8719" max="8719" width="3.28515625" customWidth="1"/>
    <col min="8720" max="8720" width="11.140625" customWidth="1"/>
    <col min="8721" max="8721" width="8.42578125" customWidth="1"/>
    <col min="8722" max="8722" width="9.28515625" customWidth="1"/>
    <col min="8723" max="8723" width="16.7109375" customWidth="1"/>
    <col min="8961" max="8961" width="26.28515625" customWidth="1"/>
    <col min="8962" max="8962" width="25.140625" customWidth="1"/>
    <col min="8963" max="8963" width="24" customWidth="1"/>
    <col min="8964" max="8964" width="3.28515625" customWidth="1"/>
    <col min="8965" max="8965" width="2.7109375" customWidth="1"/>
    <col min="8966" max="8966" width="3.28515625" customWidth="1"/>
    <col min="8967" max="8967" width="2.85546875" customWidth="1"/>
    <col min="8968" max="8968" width="3" customWidth="1"/>
    <col min="8969" max="8969" width="4.140625" customWidth="1"/>
    <col min="8970" max="8970" width="2.42578125" customWidth="1"/>
    <col min="8971" max="8972" width="3.42578125" customWidth="1"/>
    <col min="8973" max="8973" width="3.5703125" customWidth="1"/>
    <col min="8974" max="8974" width="3.7109375" customWidth="1"/>
    <col min="8975" max="8975" width="3.28515625" customWidth="1"/>
    <col min="8976" max="8976" width="11.140625" customWidth="1"/>
    <col min="8977" max="8977" width="8.42578125" customWidth="1"/>
    <col min="8978" max="8978" width="9.28515625" customWidth="1"/>
    <col min="8979" max="8979" width="16.7109375" customWidth="1"/>
    <col min="9217" max="9217" width="26.28515625" customWidth="1"/>
    <col min="9218" max="9218" width="25.140625" customWidth="1"/>
    <col min="9219" max="9219" width="24" customWidth="1"/>
    <col min="9220" max="9220" width="3.28515625" customWidth="1"/>
    <col min="9221" max="9221" width="2.7109375" customWidth="1"/>
    <col min="9222" max="9222" width="3.28515625" customWidth="1"/>
    <col min="9223" max="9223" width="2.85546875" customWidth="1"/>
    <col min="9224" max="9224" width="3" customWidth="1"/>
    <col min="9225" max="9225" width="4.140625" customWidth="1"/>
    <col min="9226" max="9226" width="2.42578125" customWidth="1"/>
    <col min="9227" max="9228" width="3.42578125" customWidth="1"/>
    <col min="9229" max="9229" width="3.5703125" customWidth="1"/>
    <col min="9230" max="9230" width="3.7109375" customWidth="1"/>
    <col min="9231" max="9231" width="3.28515625" customWidth="1"/>
    <col min="9232" max="9232" width="11.140625" customWidth="1"/>
    <col min="9233" max="9233" width="8.42578125" customWidth="1"/>
    <col min="9234" max="9234" width="9.28515625" customWidth="1"/>
    <col min="9235" max="9235" width="16.7109375" customWidth="1"/>
    <col min="9473" max="9473" width="26.28515625" customWidth="1"/>
    <col min="9474" max="9474" width="25.140625" customWidth="1"/>
    <col min="9475" max="9475" width="24" customWidth="1"/>
    <col min="9476" max="9476" width="3.28515625" customWidth="1"/>
    <col min="9477" max="9477" width="2.7109375" customWidth="1"/>
    <col min="9478" max="9478" width="3.28515625" customWidth="1"/>
    <col min="9479" max="9479" width="2.85546875" customWidth="1"/>
    <col min="9480" max="9480" width="3" customWidth="1"/>
    <col min="9481" max="9481" width="4.140625" customWidth="1"/>
    <col min="9482" max="9482" width="2.42578125" customWidth="1"/>
    <col min="9483" max="9484" width="3.42578125" customWidth="1"/>
    <col min="9485" max="9485" width="3.5703125" customWidth="1"/>
    <col min="9486" max="9486" width="3.7109375" customWidth="1"/>
    <col min="9487" max="9487" width="3.28515625" customWidth="1"/>
    <col min="9488" max="9488" width="11.140625" customWidth="1"/>
    <col min="9489" max="9489" width="8.42578125" customWidth="1"/>
    <col min="9490" max="9490" width="9.28515625" customWidth="1"/>
    <col min="9491" max="9491" width="16.7109375" customWidth="1"/>
    <col min="9729" max="9729" width="26.28515625" customWidth="1"/>
    <col min="9730" max="9730" width="25.140625" customWidth="1"/>
    <col min="9731" max="9731" width="24" customWidth="1"/>
    <col min="9732" max="9732" width="3.28515625" customWidth="1"/>
    <col min="9733" max="9733" width="2.7109375" customWidth="1"/>
    <col min="9734" max="9734" width="3.28515625" customWidth="1"/>
    <col min="9735" max="9735" width="2.85546875" customWidth="1"/>
    <col min="9736" max="9736" width="3" customWidth="1"/>
    <col min="9737" max="9737" width="4.140625" customWidth="1"/>
    <col min="9738" max="9738" width="2.42578125" customWidth="1"/>
    <col min="9739" max="9740" width="3.42578125" customWidth="1"/>
    <col min="9741" max="9741" width="3.5703125" customWidth="1"/>
    <col min="9742" max="9742" width="3.7109375" customWidth="1"/>
    <col min="9743" max="9743" width="3.28515625" customWidth="1"/>
    <col min="9744" max="9744" width="11.140625" customWidth="1"/>
    <col min="9745" max="9745" width="8.42578125" customWidth="1"/>
    <col min="9746" max="9746" width="9.28515625" customWidth="1"/>
    <col min="9747" max="9747" width="16.7109375" customWidth="1"/>
    <col min="9985" max="9985" width="26.28515625" customWidth="1"/>
    <col min="9986" max="9986" width="25.140625" customWidth="1"/>
    <col min="9987" max="9987" width="24" customWidth="1"/>
    <col min="9988" max="9988" width="3.28515625" customWidth="1"/>
    <col min="9989" max="9989" width="2.7109375" customWidth="1"/>
    <col min="9990" max="9990" width="3.28515625" customWidth="1"/>
    <col min="9991" max="9991" width="2.85546875" customWidth="1"/>
    <col min="9992" max="9992" width="3" customWidth="1"/>
    <col min="9993" max="9993" width="4.140625" customWidth="1"/>
    <col min="9994" max="9994" width="2.42578125" customWidth="1"/>
    <col min="9995" max="9996" width="3.42578125" customWidth="1"/>
    <col min="9997" max="9997" width="3.5703125" customWidth="1"/>
    <col min="9998" max="9998" width="3.7109375" customWidth="1"/>
    <col min="9999" max="9999" width="3.28515625" customWidth="1"/>
    <col min="10000" max="10000" width="11.140625" customWidth="1"/>
    <col min="10001" max="10001" width="8.42578125" customWidth="1"/>
    <col min="10002" max="10002" width="9.28515625" customWidth="1"/>
    <col min="10003" max="10003" width="16.7109375" customWidth="1"/>
    <col min="10241" max="10241" width="26.28515625" customWidth="1"/>
    <col min="10242" max="10242" width="25.140625" customWidth="1"/>
    <col min="10243" max="10243" width="24" customWidth="1"/>
    <col min="10244" max="10244" width="3.28515625" customWidth="1"/>
    <col min="10245" max="10245" width="2.7109375" customWidth="1"/>
    <col min="10246" max="10246" width="3.28515625" customWidth="1"/>
    <col min="10247" max="10247" width="2.85546875" customWidth="1"/>
    <col min="10248" max="10248" width="3" customWidth="1"/>
    <col min="10249" max="10249" width="4.140625" customWidth="1"/>
    <col min="10250" max="10250" width="2.42578125" customWidth="1"/>
    <col min="10251" max="10252" width="3.42578125" customWidth="1"/>
    <col min="10253" max="10253" width="3.5703125" customWidth="1"/>
    <col min="10254" max="10254" width="3.7109375" customWidth="1"/>
    <col min="10255" max="10255" width="3.28515625" customWidth="1"/>
    <col min="10256" max="10256" width="11.140625" customWidth="1"/>
    <col min="10257" max="10257" width="8.42578125" customWidth="1"/>
    <col min="10258" max="10258" width="9.28515625" customWidth="1"/>
    <col min="10259" max="10259" width="16.7109375" customWidth="1"/>
    <col min="10497" max="10497" width="26.28515625" customWidth="1"/>
    <col min="10498" max="10498" width="25.140625" customWidth="1"/>
    <col min="10499" max="10499" width="24" customWidth="1"/>
    <col min="10500" max="10500" width="3.28515625" customWidth="1"/>
    <col min="10501" max="10501" width="2.7109375" customWidth="1"/>
    <col min="10502" max="10502" width="3.28515625" customWidth="1"/>
    <col min="10503" max="10503" width="2.85546875" customWidth="1"/>
    <col min="10504" max="10504" width="3" customWidth="1"/>
    <col min="10505" max="10505" width="4.140625" customWidth="1"/>
    <col min="10506" max="10506" width="2.42578125" customWidth="1"/>
    <col min="10507" max="10508" width="3.42578125" customWidth="1"/>
    <col min="10509" max="10509" width="3.5703125" customWidth="1"/>
    <col min="10510" max="10510" width="3.7109375" customWidth="1"/>
    <col min="10511" max="10511" width="3.28515625" customWidth="1"/>
    <col min="10512" max="10512" width="11.140625" customWidth="1"/>
    <col min="10513" max="10513" width="8.42578125" customWidth="1"/>
    <col min="10514" max="10514" width="9.28515625" customWidth="1"/>
    <col min="10515" max="10515" width="16.7109375" customWidth="1"/>
    <col min="10753" max="10753" width="26.28515625" customWidth="1"/>
    <col min="10754" max="10754" width="25.140625" customWidth="1"/>
    <col min="10755" max="10755" width="24" customWidth="1"/>
    <col min="10756" max="10756" width="3.28515625" customWidth="1"/>
    <col min="10757" max="10757" width="2.7109375" customWidth="1"/>
    <col min="10758" max="10758" width="3.28515625" customWidth="1"/>
    <col min="10759" max="10759" width="2.85546875" customWidth="1"/>
    <col min="10760" max="10760" width="3" customWidth="1"/>
    <col min="10761" max="10761" width="4.140625" customWidth="1"/>
    <col min="10762" max="10762" width="2.42578125" customWidth="1"/>
    <col min="10763" max="10764" width="3.42578125" customWidth="1"/>
    <col min="10765" max="10765" width="3.5703125" customWidth="1"/>
    <col min="10766" max="10766" width="3.7109375" customWidth="1"/>
    <col min="10767" max="10767" width="3.28515625" customWidth="1"/>
    <col min="10768" max="10768" width="11.140625" customWidth="1"/>
    <col min="10769" max="10769" width="8.42578125" customWidth="1"/>
    <col min="10770" max="10770" width="9.28515625" customWidth="1"/>
    <col min="10771" max="10771" width="16.7109375" customWidth="1"/>
    <col min="11009" max="11009" width="26.28515625" customWidth="1"/>
    <col min="11010" max="11010" width="25.140625" customWidth="1"/>
    <col min="11011" max="11011" width="24" customWidth="1"/>
    <col min="11012" max="11012" width="3.28515625" customWidth="1"/>
    <col min="11013" max="11013" width="2.7109375" customWidth="1"/>
    <col min="11014" max="11014" width="3.28515625" customWidth="1"/>
    <col min="11015" max="11015" width="2.85546875" customWidth="1"/>
    <col min="11016" max="11016" width="3" customWidth="1"/>
    <col min="11017" max="11017" width="4.140625" customWidth="1"/>
    <col min="11018" max="11018" width="2.42578125" customWidth="1"/>
    <col min="11019" max="11020" width="3.42578125" customWidth="1"/>
    <col min="11021" max="11021" width="3.5703125" customWidth="1"/>
    <col min="11022" max="11022" width="3.7109375" customWidth="1"/>
    <col min="11023" max="11023" width="3.28515625" customWidth="1"/>
    <col min="11024" max="11024" width="11.140625" customWidth="1"/>
    <col min="11025" max="11025" width="8.42578125" customWidth="1"/>
    <col min="11026" max="11026" width="9.28515625" customWidth="1"/>
    <col min="11027" max="11027" width="16.7109375" customWidth="1"/>
    <col min="11265" max="11265" width="26.28515625" customWidth="1"/>
    <col min="11266" max="11266" width="25.140625" customWidth="1"/>
    <col min="11267" max="11267" width="24" customWidth="1"/>
    <col min="11268" max="11268" width="3.28515625" customWidth="1"/>
    <col min="11269" max="11269" width="2.7109375" customWidth="1"/>
    <col min="11270" max="11270" width="3.28515625" customWidth="1"/>
    <col min="11271" max="11271" width="2.85546875" customWidth="1"/>
    <col min="11272" max="11272" width="3" customWidth="1"/>
    <col min="11273" max="11273" width="4.140625" customWidth="1"/>
    <col min="11274" max="11274" width="2.42578125" customWidth="1"/>
    <col min="11275" max="11276" width="3.42578125" customWidth="1"/>
    <col min="11277" max="11277" width="3.5703125" customWidth="1"/>
    <col min="11278" max="11278" width="3.7109375" customWidth="1"/>
    <col min="11279" max="11279" width="3.28515625" customWidth="1"/>
    <col min="11280" max="11280" width="11.140625" customWidth="1"/>
    <col min="11281" max="11281" width="8.42578125" customWidth="1"/>
    <col min="11282" max="11282" width="9.28515625" customWidth="1"/>
    <col min="11283" max="11283" width="16.7109375" customWidth="1"/>
    <col min="11521" max="11521" width="26.28515625" customWidth="1"/>
    <col min="11522" max="11522" width="25.140625" customWidth="1"/>
    <col min="11523" max="11523" width="24" customWidth="1"/>
    <col min="11524" max="11524" width="3.28515625" customWidth="1"/>
    <col min="11525" max="11525" width="2.7109375" customWidth="1"/>
    <col min="11526" max="11526" width="3.28515625" customWidth="1"/>
    <col min="11527" max="11527" width="2.85546875" customWidth="1"/>
    <col min="11528" max="11528" width="3" customWidth="1"/>
    <col min="11529" max="11529" width="4.140625" customWidth="1"/>
    <col min="11530" max="11530" width="2.42578125" customWidth="1"/>
    <col min="11531" max="11532" width="3.42578125" customWidth="1"/>
    <col min="11533" max="11533" width="3.5703125" customWidth="1"/>
    <col min="11534" max="11534" width="3.7109375" customWidth="1"/>
    <col min="11535" max="11535" width="3.28515625" customWidth="1"/>
    <col min="11536" max="11536" width="11.140625" customWidth="1"/>
    <col min="11537" max="11537" width="8.42578125" customWidth="1"/>
    <col min="11538" max="11538" width="9.28515625" customWidth="1"/>
    <col min="11539" max="11539" width="16.7109375" customWidth="1"/>
    <col min="11777" max="11777" width="26.28515625" customWidth="1"/>
    <col min="11778" max="11778" width="25.140625" customWidth="1"/>
    <col min="11779" max="11779" width="24" customWidth="1"/>
    <col min="11780" max="11780" width="3.28515625" customWidth="1"/>
    <col min="11781" max="11781" width="2.7109375" customWidth="1"/>
    <col min="11782" max="11782" width="3.28515625" customWidth="1"/>
    <col min="11783" max="11783" width="2.85546875" customWidth="1"/>
    <col min="11784" max="11784" width="3" customWidth="1"/>
    <col min="11785" max="11785" width="4.140625" customWidth="1"/>
    <col min="11786" max="11786" width="2.42578125" customWidth="1"/>
    <col min="11787" max="11788" width="3.42578125" customWidth="1"/>
    <col min="11789" max="11789" width="3.5703125" customWidth="1"/>
    <col min="11790" max="11790" width="3.7109375" customWidth="1"/>
    <col min="11791" max="11791" width="3.28515625" customWidth="1"/>
    <col min="11792" max="11792" width="11.140625" customWidth="1"/>
    <col min="11793" max="11793" width="8.42578125" customWidth="1"/>
    <col min="11794" max="11794" width="9.28515625" customWidth="1"/>
    <col min="11795" max="11795" width="16.7109375" customWidth="1"/>
    <col min="12033" max="12033" width="26.28515625" customWidth="1"/>
    <col min="12034" max="12034" width="25.140625" customWidth="1"/>
    <col min="12035" max="12035" width="24" customWidth="1"/>
    <col min="12036" max="12036" width="3.28515625" customWidth="1"/>
    <col min="12037" max="12037" width="2.7109375" customWidth="1"/>
    <col min="12038" max="12038" width="3.28515625" customWidth="1"/>
    <col min="12039" max="12039" width="2.85546875" customWidth="1"/>
    <col min="12040" max="12040" width="3" customWidth="1"/>
    <col min="12041" max="12041" width="4.140625" customWidth="1"/>
    <col min="12042" max="12042" width="2.42578125" customWidth="1"/>
    <col min="12043" max="12044" width="3.42578125" customWidth="1"/>
    <col min="12045" max="12045" width="3.5703125" customWidth="1"/>
    <col min="12046" max="12046" width="3.7109375" customWidth="1"/>
    <col min="12047" max="12047" width="3.28515625" customWidth="1"/>
    <col min="12048" max="12048" width="11.140625" customWidth="1"/>
    <col min="12049" max="12049" width="8.42578125" customWidth="1"/>
    <col min="12050" max="12050" width="9.28515625" customWidth="1"/>
    <col min="12051" max="12051" width="16.7109375" customWidth="1"/>
    <col min="12289" max="12289" width="26.28515625" customWidth="1"/>
    <col min="12290" max="12290" width="25.140625" customWidth="1"/>
    <col min="12291" max="12291" width="24" customWidth="1"/>
    <col min="12292" max="12292" width="3.28515625" customWidth="1"/>
    <col min="12293" max="12293" width="2.7109375" customWidth="1"/>
    <col min="12294" max="12294" width="3.28515625" customWidth="1"/>
    <col min="12295" max="12295" width="2.85546875" customWidth="1"/>
    <col min="12296" max="12296" width="3" customWidth="1"/>
    <col min="12297" max="12297" width="4.140625" customWidth="1"/>
    <col min="12298" max="12298" width="2.42578125" customWidth="1"/>
    <col min="12299" max="12300" width="3.42578125" customWidth="1"/>
    <col min="12301" max="12301" width="3.5703125" customWidth="1"/>
    <col min="12302" max="12302" width="3.7109375" customWidth="1"/>
    <col min="12303" max="12303" width="3.28515625" customWidth="1"/>
    <col min="12304" max="12304" width="11.140625" customWidth="1"/>
    <col min="12305" max="12305" width="8.42578125" customWidth="1"/>
    <col min="12306" max="12306" width="9.28515625" customWidth="1"/>
    <col min="12307" max="12307" width="16.7109375" customWidth="1"/>
    <col min="12545" max="12545" width="26.28515625" customWidth="1"/>
    <col min="12546" max="12546" width="25.140625" customWidth="1"/>
    <col min="12547" max="12547" width="24" customWidth="1"/>
    <col min="12548" max="12548" width="3.28515625" customWidth="1"/>
    <col min="12549" max="12549" width="2.7109375" customWidth="1"/>
    <col min="12550" max="12550" width="3.28515625" customWidth="1"/>
    <col min="12551" max="12551" width="2.85546875" customWidth="1"/>
    <col min="12552" max="12552" width="3" customWidth="1"/>
    <col min="12553" max="12553" width="4.140625" customWidth="1"/>
    <col min="12554" max="12554" width="2.42578125" customWidth="1"/>
    <col min="12555" max="12556" width="3.42578125" customWidth="1"/>
    <col min="12557" max="12557" width="3.5703125" customWidth="1"/>
    <col min="12558" max="12558" width="3.7109375" customWidth="1"/>
    <col min="12559" max="12559" width="3.28515625" customWidth="1"/>
    <col min="12560" max="12560" width="11.140625" customWidth="1"/>
    <col min="12561" max="12561" width="8.42578125" customWidth="1"/>
    <col min="12562" max="12562" width="9.28515625" customWidth="1"/>
    <col min="12563" max="12563" width="16.7109375" customWidth="1"/>
    <col min="12801" max="12801" width="26.28515625" customWidth="1"/>
    <col min="12802" max="12802" width="25.140625" customWidth="1"/>
    <col min="12803" max="12803" width="24" customWidth="1"/>
    <col min="12804" max="12804" width="3.28515625" customWidth="1"/>
    <col min="12805" max="12805" width="2.7109375" customWidth="1"/>
    <col min="12806" max="12806" width="3.28515625" customWidth="1"/>
    <col min="12807" max="12807" width="2.85546875" customWidth="1"/>
    <col min="12808" max="12808" width="3" customWidth="1"/>
    <col min="12809" max="12809" width="4.140625" customWidth="1"/>
    <col min="12810" max="12810" width="2.42578125" customWidth="1"/>
    <col min="12811" max="12812" width="3.42578125" customWidth="1"/>
    <col min="12813" max="12813" width="3.5703125" customWidth="1"/>
    <col min="12814" max="12814" width="3.7109375" customWidth="1"/>
    <col min="12815" max="12815" width="3.28515625" customWidth="1"/>
    <col min="12816" max="12816" width="11.140625" customWidth="1"/>
    <col min="12817" max="12817" width="8.42578125" customWidth="1"/>
    <col min="12818" max="12818" width="9.28515625" customWidth="1"/>
    <col min="12819" max="12819" width="16.7109375" customWidth="1"/>
    <col min="13057" max="13057" width="26.28515625" customWidth="1"/>
    <col min="13058" max="13058" width="25.140625" customWidth="1"/>
    <col min="13059" max="13059" width="24" customWidth="1"/>
    <col min="13060" max="13060" width="3.28515625" customWidth="1"/>
    <col min="13061" max="13061" width="2.7109375" customWidth="1"/>
    <col min="13062" max="13062" width="3.28515625" customWidth="1"/>
    <col min="13063" max="13063" width="2.85546875" customWidth="1"/>
    <col min="13064" max="13064" width="3" customWidth="1"/>
    <col min="13065" max="13065" width="4.140625" customWidth="1"/>
    <col min="13066" max="13066" width="2.42578125" customWidth="1"/>
    <col min="13067" max="13068" width="3.42578125" customWidth="1"/>
    <col min="13069" max="13069" width="3.5703125" customWidth="1"/>
    <col min="13070" max="13070" width="3.7109375" customWidth="1"/>
    <col min="13071" max="13071" width="3.28515625" customWidth="1"/>
    <col min="13072" max="13072" width="11.140625" customWidth="1"/>
    <col min="13073" max="13073" width="8.42578125" customWidth="1"/>
    <col min="13074" max="13074" width="9.28515625" customWidth="1"/>
    <col min="13075" max="13075" width="16.7109375" customWidth="1"/>
    <col min="13313" max="13313" width="26.28515625" customWidth="1"/>
    <col min="13314" max="13314" width="25.140625" customWidth="1"/>
    <col min="13315" max="13315" width="24" customWidth="1"/>
    <col min="13316" max="13316" width="3.28515625" customWidth="1"/>
    <col min="13317" max="13317" width="2.7109375" customWidth="1"/>
    <col min="13318" max="13318" width="3.28515625" customWidth="1"/>
    <col min="13319" max="13319" width="2.85546875" customWidth="1"/>
    <col min="13320" max="13320" width="3" customWidth="1"/>
    <col min="13321" max="13321" width="4.140625" customWidth="1"/>
    <col min="13322" max="13322" width="2.42578125" customWidth="1"/>
    <col min="13323" max="13324" width="3.42578125" customWidth="1"/>
    <col min="13325" max="13325" width="3.5703125" customWidth="1"/>
    <col min="13326" max="13326" width="3.7109375" customWidth="1"/>
    <col min="13327" max="13327" width="3.28515625" customWidth="1"/>
    <col min="13328" max="13328" width="11.140625" customWidth="1"/>
    <col min="13329" max="13329" width="8.42578125" customWidth="1"/>
    <col min="13330" max="13330" width="9.28515625" customWidth="1"/>
    <col min="13331" max="13331" width="16.7109375" customWidth="1"/>
    <col min="13569" max="13569" width="26.28515625" customWidth="1"/>
    <col min="13570" max="13570" width="25.140625" customWidth="1"/>
    <col min="13571" max="13571" width="24" customWidth="1"/>
    <col min="13572" max="13572" width="3.28515625" customWidth="1"/>
    <col min="13573" max="13573" width="2.7109375" customWidth="1"/>
    <col min="13574" max="13574" width="3.28515625" customWidth="1"/>
    <col min="13575" max="13575" width="2.85546875" customWidth="1"/>
    <col min="13576" max="13576" width="3" customWidth="1"/>
    <col min="13577" max="13577" width="4.140625" customWidth="1"/>
    <col min="13578" max="13578" width="2.42578125" customWidth="1"/>
    <col min="13579" max="13580" width="3.42578125" customWidth="1"/>
    <col min="13581" max="13581" width="3.5703125" customWidth="1"/>
    <col min="13582" max="13582" width="3.7109375" customWidth="1"/>
    <col min="13583" max="13583" width="3.28515625" customWidth="1"/>
    <col min="13584" max="13584" width="11.140625" customWidth="1"/>
    <col min="13585" max="13585" width="8.42578125" customWidth="1"/>
    <col min="13586" max="13586" width="9.28515625" customWidth="1"/>
    <col min="13587" max="13587" width="16.7109375" customWidth="1"/>
    <col min="13825" max="13825" width="26.28515625" customWidth="1"/>
    <col min="13826" max="13826" width="25.140625" customWidth="1"/>
    <col min="13827" max="13827" width="24" customWidth="1"/>
    <col min="13828" max="13828" width="3.28515625" customWidth="1"/>
    <col min="13829" max="13829" width="2.7109375" customWidth="1"/>
    <col min="13830" max="13830" width="3.28515625" customWidth="1"/>
    <col min="13831" max="13831" width="2.85546875" customWidth="1"/>
    <col min="13832" max="13832" width="3" customWidth="1"/>
    <col min="13833" max="13833" width="4.140625" customWidth="1"/>
    <col min="13834" max="13834" width="2.42578125" customWidth="1"/>
    <col min="13835" max="13836" width="3.42578125" customWidth="1"/>
    <col min="13837" max="13837" width="3.5703125" customWidth="1"/>
    <col min="13838" max="13838" width="3.7109375" customWidth="1"/>
    <col min="13839" max="13839" width="3.28515625" customWidth="1"/>
    <col min="13840" max="13840" width="11.140625" customWidth="1"/>
    <col min="13841" max="13841" width="8.42578125" customWidth="1"/>
    <col min="13842" max="13842" width="9.28515625" customWidth="1"/>
    <col min="13843" max="13843" width="16.7109375" customWidth="1"/>
    <col min="14081" max="14081" width="26.28515625" customWidth="1"/>
    <col min="14082" max="14082" width="25.140625" customWidth="1"/>
    <col min="14083" max="14083" width="24" customWidth="1"/>
    <col min="14084" max="14084" width="3.28515625" customWidth="1"/>
    <col min="14085" max="14085" width="2.7109375" customWidth="1"/>
    <col min="14086" max="14086" width="3.28515625" customWidth="1"/>
    <col min="14087" max="14087" width="2.85546875" customWidth="1"/>
    <col min="14088" max="14088" width="3" customWidth="1"/>
    <col min="14089" max="14089" width="4.140625" customWidth="1"/>
    <col min="14090" max="14090" width="2.42578125" customWidth="1"/>
    <col min="14091" max="14092" width="3.42578125" customWidth="1"/>
    <col min="14093" max="14093" width="3.5703125" customWidth="1"/>
    <col min="14094" max="14094" width="3.7109375" customWidth="1"/>
    <col min="14095" max="14095" width="3.28515625" customWidth="1"/>
    <col min="14096" max="14096" width="11.140625" customWidth="1"/>
    <col min="14097" max="14097" width="8.42578125" customWidth="1"/>
    <col min="14098" max="14098" width="9.28515625" customWidth="1"/>
    <col min="14099" max="14099" width="16.7109375" customWidth="1"/>
    <col min="14337" max="14337" width="26.28515625" customWidth="1"/>
    <col min="14338" max="14338" width="25.140625" customWidth="1"/>
    <col min="14339" max="14339" width="24" customWidth="1"/>
    <col min="14340" max="14340" width="3.28515625" customWidth="1"/>
    <col min="14341" max="14341" width="2.7109375" customWidth="1"/>
    <col min="14342" max="14342" width="3.28515625" customWidth="1"/>
    <col min="14343" max="14343" width="2.85546875" customWidth="1"/>
    <col min="14344" max="14344" width="3" customWidth="1"/>
    <col min="14345" max="14345" width="4.140625" customWidth="1"/>
    <col min="14346" max="14346" width="2.42578125" customWidth="1"/>
    <col min="14347" max="14348" width="3.42578125" customWidth="1"/>
    <col min="14349" max="14349" width="3.5703125" customWidth="1"/>
    <col min="14350" max="14350" width="3.7109375" customWidth="1"/>
    <col min="14351" max="14351" width="3.28515625" customWidth="1"/>
    <col min="14352" max="14352" width="11.140625" customWidth="1"/>
    <col min="14353" max="14353" width="8.42578125" customWidth="1"/>
    <col min="14354" max="14354" width="9.28515625" customWidth="1"/>
    <col min="14355" max="14355" width="16.7109375" customWidth="1"/>
    <col min="14593" max="14593" width="26.28515625" customWidth="1"/>
    <col min="14594" max="14594" width="25.140625" customWidth="1"/>
    <col min="14595" max="14595" width="24" customWidth="1"/>
    <col min="14596" max="14596" width="3.28515625" customWidth="1"/>
    <col min="14597" max="14597" width="2.7109375" customWidth="1"/>
    <col min="14598" max="14598" width="3.28515625" customWidth="1"/>
    <col min="14599" max="14599" width="2.85546875" customWidth="1"/>
    <col min="14600" max="14600" width="3" customWidth="1"/>
    <col min="14601" max="14601" width="4.140625" customWidth="1"/>
    <col min="14602" max="14602" width="2.42578125" customWidth="1"/>
    <col min="14603" max="14604" width="3.42578125" customWidth="1"/>
    <col min="14605" max="14605" width="3.5703125" customWidth="1"/>
    <col min="14606" max="14606" width="3.7109375" customWidth="1"/>
    <col min="14607" max="14607" width="3.28515625" customWidth="1"/>
    <col min="14608" max="14608" width="11.140625" customWidth="1"/>
    <col min="14609" max="14609" width="8.42578125" customWidth="1"/>
    <col min="14610" max="14610" width="9.28515625" customWidth="1"/>
    <col min="14611" max="14611" width="16.7109375" customWidth="1"/>
    <col min="14849" max="14849" width="26.28515625" customWidth="1"/>
    <col min="14850" max="14850" width="25.140625" customWidth="1"/>
    <col min="14851" max="14851" width="24" customWidth="1"/>
    <col min="14852" max="14852" width="3.28515625" customWidth="1"/>
    <col min="14853" max="14853" width="2.7109375" customWidth="1"/>
    <col min="14854" max="14854" width="3.28515625" customWidth="1"/>
    <col min="14855" max="14855" width="2.85546875" customWidth="1"/>
    <col min="14856" max="14856" width="3" customWidth="1"/>
    <col min="14857" max="14857" width="4.140625" customWidth="1"/>
    <col min="14858" max="14858" width="2.42578125" customWidth="1"/>
    <col min="14859" max="14860" width="3.42578125" customWidth="1"/>
    <col min="14861" max="14861" width="3.5703125" customWidth="1"/>
    <col min="14862" max="14862" width="3.7109375" customWidth="1"/>
    <col min="14863" max="14863" width="3.28515625" customWidth="1"/>
    <col min="14864" max="14864" width="11.140625" customWidth="1"/>
    <col min="14865" max="14865" width="8.42578125" customWidth="1"/>
    <col min="14866" max="14866" width="9.28515625" customWidth="1"/>
    <col min="14867" max="14867" width="16.7109375" customWidth="1"/>
    <col min="15105" max="15105" width="26.28515625" customWidth="1"/>
    <col min="15106" max="15106" width="25.140625" customWidth="1"/>
    <col min="15107" max="15107" width="24" customWidth="1"/>
    <col min="15108" max="15108" width="3.28515625" customWidth="1"/>
    <col min="15109" max="15109" width="2.7109375" customWidth="1"/>
    <col min="15110" max="15110" width="3.28515625" customWidth="1"/>
    <col min="15111" max="15111" width="2.85546875" customWidth="1"/>
    <col min="15112" max="15112" width="3" customWidth="1"/>
    <col min="15113" max="15113" width="4.140625" customWidth="1"/>
    <col min="15114" max="15114" width="2.42578125" customWidth="1"/>
    <col min="15115" max="15116" width="3.42578125" customWidth="1"/>
    <col min="15117" max="15117" width="3.5703125" customWidth="1"/>
    <col min="15118" max="15118" width="3.7109375" customWidth="1"/>
    <col min="15119" max="15119" width="3.28515625" customWidth="1"/>
    <col min="15120" max="15120" width="11.140625" customWidth="1"/>
    <col min="15121" max="15121" width="8.42578125" customWidth="1"/>
    <col min="15122" max="15122" width="9.28515625" customWidth="1"/>
    <col min="15123" max="15123" width="16.7109375" customWidth="1"/>
    <col min="15361" max="15361" width="26.28515625" customWidth="1"/>
    <col min="15362" max="15362" width="25.140625" customWidth="1"/>
    <col min="15363" max="15363" width="24" customWidth="1"/>
    <col min="15364" max="15364" width="3.28515625" customWidth="1"/>
    <col min="15365" max="15365" width="2.7109375" customWidth="1"/>
    <col min="15366" max="15366" width="3.28515625" customWidth="1"/>
    <col min="15367" max="15367" width="2.85546875" customWidth="1"/>
    <col min="15368" max="15368" width="3" customWidth="1"/>
    <col min="15369" max="15369" width="4.140625" customWidth="1"/>
    <col min="15370" max="15370" width="2.42578125" customWidth="1"/>
    <col min="15371" max="15372" width="3.42578125" customWidth="1"/>
    <col min="15373" max="15373" width="3.5703125" customWidth="1"/>
    <col min="15374" max="15374" width="3.7109375" customWidth="1"/>
    <col min="15375" max="15375" width="3.28515625" customWidth="1"/>
    <col min="15376" max="15376" width="11.140625" customWidth="1"/>
    <col min="15377" max="15377" width="8.42578125" customWidth="1"/>
    <col min="15378" max="15378" width="9.28515625" customWidth="1"/>
    <col min="15379" max="15379" width="16.7109375" customWidth="1"/>
    <col min="15617" max="15617" width="26.28515625" customWidth="1"/>
    <col min="15618" max="15618" width="25.140625" customWidth="1"/>
    <col min="15619" max="15619" width="24" customWidth="1"/>
    <col min="15620" max="15620" width="3.28515625" customWidth="1"/>
    <col min="15621" max="15621" width="2.7109375" customWidth="1"/>
    <col min="15622" max="15622" width="3.28515625" customWidth="1"/>
    <col min="15623" max="15623" width="2.85546875" customWidth="1"/>
    <col min="15624" max="15624" width="3" customWidth="1"/>
    <col min="15625" max="15625" width="4.140625" customWidth="1"/>
    <col min="15626" max="15626" width="2.42578125" customWidth="1"/>
    <col min="15627" max="15628" width="3.42578125" customWidth="1"/>
    <col min="15629" max="15629" width="3.5703125" customWidth="1"/>
    <col min="15630" max="15630" width="3.7109375" customWidth="1"/>
    <col min="15631" max="15631" width="3.28515625" customWidth="1"/>
    <col min="15632" max="15632" width="11.140625" customWidth="1"/>
    <col min="15633" max="15633" width="8.42578125" customWidth="1"/>
    <col min="15634" max="15634" width="9.28515625" customWidth="1"/>
    <col min="15635" max="15635" width="16.7109375" customWidth="1"/>
    <col min="15873" max="15873" width="26.28515625" customWidth="1"/>
    <col min="15874" max="15874" width="25.140625" customWidth="1"/>
    <col min="15875" max="15875" width="24" customWidth="1"/>
    <col min="15876" max="15876" width="3.28515625" customWidth="1"/>
    <col min="15877" max="15877" width="2.7109375" customWidth="1"/>
    <col min="15878" max="15878" width="3.28515625" customWidth="1"/>
    <col min="15879" max="15879" width="2.85546875" customWidth="1"/>
    <col min="15880" max="15880" width="3" customWidth="1"/>
    <col min="15881" max="15881" width="4.140625" customWidth="1"/>
    <col min="15882" max="15882" width="2.42578125" customWidth="1"/>
    <col min="15883" max="15884" width="3.42578125" customWidth="1"/>
    <col min="15885" max="15885" width="3.5703125" customWidth="1"/>
    <col min="15886" max="15886" width="3.7109375" customWidth="1"/>
    <col min="15887" max="15887" width="3.28515625" customWidth="1"/>
    <col min="15888" max="15888" width="11.140625" customWidth="1"/>
    <col min="15889" max="15889" width="8.42578125" customWidth="1"/>
    <col min="15890" max="15890" width="9.28515625" customWidth="1"/>
    <col min="15891" max="15891" width="16.7109375" customWidth="1"/>
    <col min="16129" max="16129" width="26.28515625" customWidth="1"/>
    <col min="16130" max="16130" width="25.140625" customWidth="1"/>
    <col min="16131" max="16131" width="24" customWidth="1"/>
    <col min="16132" max="16132" width="3.28515625" customWidth="1"/>
    <col min="16133" max="16133" width="2.7109375" customWidth="1"/>
    <col min="16134" max="16134" width="3.28515625" customWidth="1"/>
    <col min="16135" max="16135" width="2.85546875" customWidth="1"/>
    <col min="16136" max="16136" width="3" customWidth="1"/>
    <col min="16137" max="16137" width="4.140625" customWidth="1"/>
    <col min="16138" max="16138" width="2.42578125" customWidth="1"/>
    <col min="16139" max="16140" width="3.42578125" customWidth="1"/>
    <col min="16141" max="16141" width="3.5703125" customWidth="1"/>
    <col min="16142" max="16142" width="3.7109375" customWidth="1"/>
    <col min="16143" max="16143" width="3.28515625" customWidth="1"/>
    <col min="16144" max="16144" width="11.140625" customWidth="1"/>
    <col min="16145" max="16145" width="8.42578125" customWidth="1"/>
    <col min="16146" max="16146" width="9.28515625" customWidth="1"/>
    <col min="16147" max="16147" width="16.7109375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9.2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3.25" customHeight="1" x14ac:dyDescent="0.35">
      <c r="A4" s="1309" t="s">
        <v>85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</row>
    <row r="5" spans="1:19" ht="18.75" x14ac:dyDescent="0.3">
      <c r="A5" s="84" t="s">
        <v>299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4" customFormat="1" ht="18.75" x14ac:dyDescent="0.3">
      <c r="A6" s="86" t="s">
        <v>170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</row>
    <row r="7" spans="1:19" s="24" customFormat="1" ht="18.75" x14ac:dyDescent="0.3">
      <c r="A7" s="86" t="s">
        <v>300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</row>
    <row r="8" spans="1:19" s="24" customFormat="1" ht="18.75" x14ac:dyDescent="0.25">
      <c r="A8" s="184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</row>
    <row r="9" spans="1:19" x14ac:dyDescent="0.25">
      <c r="A9" s="1322" t="s">
        <v>4</v>
      </c>
      <c r="B9" s="1324" t="s">
        <v>5</v>
      </c>
      <c r="C9" s="1324" t="s">
        <v>6</v>
      </c>
      <c r="D9" s="1326" t="s">
        <v>7</v>
      </c>
      <c r="E9" s="1327"/>
      <c r="F9" s="1328"/>
      <c r="G9" s="1326" t="s">
        <v>8</v>
      </c>
      <c r="H9" s="1327"/>
      <c r="I9" s="1328"/>
      <c r="J9" s="1326" t="s">
        <v>9</v>
      </c>
      <c r="K9" s="1327"/>
      <c r="L9" s="1328"/>
      <c r="M9" s="1326" t="s">
        <v>10</v>
      </c>
      <c r="N9" s="1327"/>
      <c r="O9" s="1328"/>
      <c r="P9" s="1317" t="s">
        <v>11</v>
      </c>
      <c r="Q9" s="1318"/>
      <c r="R9" s="1319"/>
      <c r="S9" s="1320" t="s">
        <v>12</v>
      </c>
    </row>
    <row r="10" spans="1:19" x14ac:dyDescent="0.25">
      <c r="A10" s="1323"/>
      <c r="B10" s="1325"/>
      <c r="C10" s="1325"/>
      <c r="D10" s="185" t="s">
        <v>13</v>
      </c>
      <c r="E10" s="185" t="s">
        <v>14</v>
      </c>
      <c r="F10" s="185" t="s">
        <v>15</v>
      </c>
      <c r="G10" s="185" t="s">
        <v>16</v>
      </c>
      <c r="H10" s="185" t="s">
        <v>17</v>
      </c>
      <c r="I10" s="185" t="s">
        <v>18</v>
      </c>
      <c r="J10" s="185" t="s">
        <v>19</v>
      </c>
      <c r="K10" s="185" t="s">
        <v>20</v>
      </c>
      <c r="L10" s="185" t="s">
        <v>21</v>
      </c>
      <c r="M10" s="185" t="s">
        <v>22</v>
      </c>
      <c r="N10" s="185" t="s">
        <v>23</v>
      </c>
      <c r="O10" s="185" t="s">
        <v>24</v>
      </c>
      <c r="P10" s="185" t="s">
        <v>25</v>
      </c>
      <c r="Q10" s="185" t="s">
        <v>26</v>
      </c>
      <c r="R10" s="185" t="s">
        <v>27</v>
      </c>
      <c r="S10" s="1321"/>
    </row>
    <row r="11" spans="1:19" ht="77.25" customHeight="1" x14ac:dyDescent="0.25">
      <c r="A11" s="186" t="s">
        <v>301</v>
      </c>
      <c r="B11" s="186" t="s">
        <v>302</v>
      </c>
      <c r="C11" s="187" t="s">
        <v>303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9"/>
      <c r="Q11" s="189"/>
      <c r="R11" s="189"/>
      <c r="S11" s="190" t="s">
        <v>304</v>
      </c>
    </row>
    <row r="12" spans="1:19" ht="94.5" x14ac:dyDescent="0.25">
      <c r="A12" s="96" t="s">
        <v>305</v>
      </c>
      <c r="B12" s="97" t="s">
        <v>306</v>
      </c>
      <c r="C12" s="159" t="s">
        <v>307</v>
      </c>
      <c r="D12" s="191">
        <v>2</v>
      </c>
      <c r="E12" s="191">
        <v>2</v>
      </c>
      <c r="F12" s="191">
        <v>2</v>
      </c>
      <c r="G12" s="191">
        <v>2</v>
      </c>
      <c r="H12" s="191">
        <v>2</v>
      </c>
      <c r="I12" s="191">
        <v>2</v>
      </c>
      <c r="J12" s="191">
        <v>2</v>
      </c>
      <c r="K12" s="191">
        <v>2</v>
      </c>
      <c r="L12" s="191">
        <v>2</v>
      </c>
      <c r="M12" s="191">
        <v>2</v>
      </c>
      <c r="N12" s="191">
        <v>2</v>
      </c>
      <c r="O12" s="191">
        <v>2</v>
      </c>
      <c r="P12" s="192">
        <f>'[3]Presupuesto 2018'!E18</f>
        <v>0</v>
      </c>
      <c r="Q12" s="193"/>
      <c r="R12" s="193"/>
      <c r="S12" s="194" t="s">
        <v>308</v>
      </c>
    </row>
    <row r="13" spans="1:19" ht="47.25" x14ac:dyDescent="0.25">
      <c r="A13" s="195" t="s">
        <v>309</v>
      </c>
      <c r="B13" s="196" t="s">
        <v>310</v>
      </c>
      <c r="C13" s="196" t="s">
        <v>311</v>
      </c>
      <c r="D13" s="197"/>
      <c r="E13" s="197"/>
      <c r="F13" s="191">
        <v>1</v>
      </c>
      <c r="G13" s="197"/>
      <c r="H13" s="198"/>
      <c r="I13" s="198"/>
      <c r="J13" s="198"/>
      <c r="K13" s="198"/>
      <c r="L13" s="198"/>
      <c r="M13" s="198"/>
      <c r="N13" s="198"/>
      <c r="O13" s="198"/>
      <c r="P13" s="199"/>
      <c r="Q13" s="200"/>
      <c r="R13" s="200"/>
      <c r="S13" s="194" t="s">
        <v>312</v>
      </c>
    </row>
    <row r="14" spans="1:19" s="209" customFormat="1" ht="63.75" customHeight="1" x14ac:dyDescent="0.25">
      <c r="A14" s="201" t="s">
        <v>313</v>
      </c>
      <c r="B14" s="202" t="s">
        <v>314</v>
      </c>
      <c r="C14" s="203" t="s">
        <v>315</v>
      </c>
      <c r="D14" s="204"/>
      <c r="E14" s="204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>
        <f>P15+P16</f>
        <v>104949.91</v>
      </c>
      <c r="Q14" s="207"/>
      <c r="R14" s="207"/>
      <c r="S14" s="208" t="s">
        <v>316</v>
      </c>
    </row>
    <row r="15" spans="1:19" ht="47.25" x14ac:dyDescent="0.25">
      <c r="A15" s="196" t="s">
        <v>317</v>
      </c>
      <c r="B15" s="111" t="s">
        <v>318</v>
      </c>
      <c r="C15" s="196" t="s">
        <v>315</v>
      </c>
      <c r="D15" s="198"/>
      <c r="E15" s="191">
        <v>1</v>
      </c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210"/>
      <c r="Q15" s="210"/>
      <c r="R15" s="210"/>
      <c r="S15" s="211" t="s">
        <v>319</v>
      </c>
    </row>
    <row r="16" spans="1:19" ht="56.25" customHeight="1" x14ac:dyDescent="0.25">
      <c r="A16" s="196" t="s">
        <v>320</v>
      </c>
      <c r="B16" s="212" t="s">
        <v>321</v>
      </c>
      <c r="C16" s="173" t="s">
        <v>322</v>
      </c>
      <c r="D16" s="198"/>
      <c r="E16" s="198"/>
      <c r="F16" s="198"/>
      <c r="G16" s="198"/>
      <c r="H16" s="191">
        <v>42</v>
      </c>
      <c r="I16" s="198"/>
      <c r="J16" s="198"/>
      <c r="K16" s="198"/>
      <c r="L16" s="198"/>
      <c r="M16" s="198"/>
      <c r="N16" s="198"/>
      <c r="O16" s="198"/>
      <c r="P16" s="210">
        <f>'[3]Presupuesto 2018'!E130</f>
        <v>104949.91</v>
      </c>
      <c r="Q16" s="210"/>
      <c r="R16" s="210"/>
      <c r="S16" s="211" t="s">
        <v>319</v>
      </c>
    </row>
    <row r="17" spans="1:19" ht="52.5" customHeight="1" x14ac:dyDescent="0.25">
      <c r="A17" s="213" t="s">
        <v>323</v>
      </c>
      <c r="B17" s="213" t="s">
        <v>324</v>
      </c>
      <c r="C17" s="186" t="s">
        <v>324</v>
      </c>
      <c r="D17" s="214"/>
      <c r="E17" s="214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6"/>
      <c r="Q17" s="217"/>
      <c r="R17" s="217"/>
      <c r="S17" s="218"/>
    </row>
    <row r="18" spans="1:19" s="209" customFormat="1" ht="31.5" x14ac:dyDescent="0.25">
      <c r="A18" s="219" t="s">
        <v>325</v>
      </c>
      <c r="B18" s="203" t="s">
        <v>326</v>
      </c>
      <c r="C18" s="220" t="s">
        <v>327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2">
        <f>P19+P20+P21+P22+P23+P24+P25+P26+P27+P28+P29+P30</f>
        <v>691288.09000000008</v>
      </c>
      <c r="Q18" s="223"/>
      <c r="R18" s="223"/>
      <c r="S18" s="208" t="s">
        <v>328</v>
      </c>
    </row>
    <row r="19" spans="1:19" ht="110.25" x14ac:dyDescent="0.25">
      <c r="A19" s="203" t="s">
        <v>329</v>
      </c>
      <c r="B19" s="111" t="s">
        <v>326</v>
      </c>
      <c r="C19" s="224" t="s">
        <v>330</v>
      </c>
      <c r="D19" s="225"/>
      <c r="E19" s="225"/>
      <c r="F19" s="191">
        <v>16</v>
      </c>
      <c r="G19" s="191"/>
      <c r="H19" s="191"/>
      <c r="I19" s="191"/>
      <c r="J19" s="225"/>
      <c r="K19" s="225"/>
      <c r="L19" s="225"/>
      <c r="M19" s="225"/>
      <c r="N19" s="225"/>
      <c r="O19" s="225"/>
      <c r="P19" s="193">
        <v>32000</v>
      </c>
      <c r="Q19" s="193"/>
      <c r="R19" s="193"/>
      <c r="S19" s="194" t="s">
        <v>331</v>
      </c>
    </row>
    <row r="20" spans="1:19" ht="66" customHeight="1" x14ac:dyDescent="0.25">
      <c r="A20" s="203" t="s">
        <v>332</v>
      </c>
      <c r="B20" s="111" t="s">
        <v>326</v>
      </c>
      <c r="C20" s="226" t="s">
        <v>333</v>
      </c>
      <c r="D20" s="225"/>
      <c r="E20" s="225"/>
      <c r="F20" s="191">
        <v>16</v>
      </c>
      <c r="G20" s="191"/>
      <c r="H20" s="191"/>
      <c r="I20" s="191"/>
      <c r="J20" s="225"/>
      <c r="K20" s="225"/>
      <c r="L20" s="225"/>
      <c r="M20" s="225"/>
      <c r="N20" s="225"/>
      <c r="O20" s="225"/>
      <c r="P20" s="193">
        <v>32000</v>
      </c>
      <c r="Q20" s="193"/>
      <c r="R20" s="193"/>
      <c r="S20" s="194" t="s">
        <v>334</v>
      </c>
    </row>
    <row r="21" spans="1:19" ht="64.5" customHeight="1" x14ac:dyDescent="0.25">
      <c r="A21" s="111" t="s">
        <v>335</v>
      </c>
      <c r="B21" s="111" t="s">
        <v>326</v>
      </c>
      <c r="C21" s="226" t="s">
        <v>330</v>
      </c>
      <c r="D21" s="225"/>
      <c r="E21" s="225"/>
      <c r="F21" s="225"/>
      <c r="G21" s="225"/>
      <c r="H21" s="191">
        <v>16</v>
      </c>
      <c r="I21" s="225"/>
      <c r="J21" s="225"/>
      <c r="K21" s="225"/>
      <c r="L21" s="225"/>
      <c r="M21" s="225"/>
      <c r="N21" s="225"/>
      <c r="O21" s="225"/>
      <c r="P21" s="193">
        <v>16000</v>
      </c>
      <c r="Q21" s="193"/>
      <c r="R21" s="193"/>
      <c r="S21" s="194" t="s">
        <v>336</v>
      </c>
    </row>
    <row r="22" spans="1:19" ht="31.5" x14ac:dyDescent="0.25">
      <c r="A22" s="111" t="s">
        <v>337</v>
      </c>
      <c r="B22" s="111" t="s">
        <v>326</v>
      </c>
      <c r="C22" s="111" t="s">
        <v>338</v>
      </c>
      <c r="D22" s="225"/>
      <c r="E22" s="225"/>
      <c r="F22" s="225"/>
      <c r="G22" s="191">
        <v>2</v>
      </c>
      <c r="H22" s="225"/>
      <c r="I22" s="225"/>
      <c r="J22" s="191">
        <v>1</v>
      </c>
      <c r="K22" s="225"/>
      <c r="L22" s="225"/>
      <c r="M22" s="225"/>
      <c r="N22" s="225"/>
      <c r="O22" s="225"/>
      <c r="P22" s="193">
        <v>90000</v>
      </c>
      <c r="Q22" s="193"/>
      <c r="R22" s="193"/>
      <c r="S22" s="194" t="s">
        <v>339</v>
      </c>
    </row>
    <row r="23" spans="1:19" ht="63.75" customHeight="1" x14ac:dyDescent="0.25">
      <c r="A23" s="203" t="s">
        <v>340</v>
      </c>
      <c r="B23" s="111" t="s">
        <v>326</v>
      </c>
      <c r="C23" s="111" t="s">
        <v>341</v>
      </c>
      <c r="D23" s="225"/>
      <c r="E23" s="225"/>
      <c r="F23" s="205"/>
      <c r="G23" s="191">
        <v>11</v>
      </c>
      <c r="H23" s="225"/>
      <c r="I23" s="225"/>
      <c r="J23" s="205"/>
      <c r="K23" s="225"/>
      <c r="L23" s="225"/>
      <c r="M23" s="191">
        <v>11</v>
      </c>
      <c r="N23" s="225"/>
      <c r="O23" s="225"/>
      <c r="P23" s="193">
        <v>32000</v>
      </c>
      <c r="Q23" s="193"/>
      <c r="R23" s="193"/>
      <c r="S23" s="194" t="s">
        <v>339</v>
      </c>
    </row>
    <row r="24" spans="1:19" ht="94.5" x14ac:dyDescent="0.25">
      <c r="A24" s="203" t="s">
        <v>342</v>
      </c>
      <c r="B24" s="111" t="s">
        <v>326</v>
      </c>
      <c r="C24" s="224" t="s">
        <v>343</v>
      </c>
      <c r="D24" s="225"/>
      <c r="E24" s="205"/>
      <c r="F24" s="191">
        <v>2</v>
      </c>
      <c r="G24" s="205"/>
      <c r="H24" s="205"/>
      <c r="I24" s="191">
        <v>2</v>
      </c>
      <c r="J24" s="205"/>
      <c r="K24" s="225"/>
      <c r="L24" s="191">
        <v>2</v>
      </c>
      <c r="M24" s="225"/>
      <c r="N24" s="225"/>
      <c r="O24" s="225"/>
      <c r="P24" s="193">
        <v>200000</v>
      </c>
      <c r="Q24" s="193"/>
      <c r="R24" s="193"/>
      <c r="S24" s="194" t="s">
        <v>331</v>
      </c>
    </row>
    <row r="25" spans="1:19" ht="47.25" x14ac:dyDescent="0.25">
      <c r="A25" s="203" t="s">
        <v>344</v>
      </c>
      <c r="B25" s="111" t="s">
        <v>326</v>
      </c>
      <c r="C25" s="224" t="s">
        <v>345</v>
      </c>
      <c r="D25" s="225"/>
      <c r="E25" s="205"/>
      <c r="F25" s="205"/>
      <c r="G25" s="205"/>
      <c r="H25" s="205"/>
      <c r="I25" s="191">
        <v>1</v>
      </c>
      <c r="J25" s="205"/>
      <c r="K25" s="225"/>
      <c r="L25" s="205"/>
      <c r="M25" s="225"/>
      <c r="N25" s="225"/>
      <c r="O25" s="225"/>
      <c r="P25" s="193">
        <v>19288.09</v>
      </c>
      <c r="Q25" s="193"/>
      <c r="R25" s="193"/>
      <c r="S25" s="194" t="s">
        <v>331</v>
      </c>
    </row>
    <row r="26" spans="1:19" ht="47.25" x14ac:dyDescent="0.25">
      <c r="A26" s="195" t="s">
        <v>346</v>
      </c>
      <c r="B26" s="119" t="s">
        <v>347</v>
      </c>
      <c r="C26" s="119" t="s">
        <v>347</v>
      </c>
      <c r="D26" s="191"/>
      <c r="E26" s="191"/>
      <c r="F26" s="191"/>
      <c r="G26" s="191"/>
      <c r="H26" s="191"/>
      <c r="I26" s="198"/>
      <c r="J26" s="198"/>
      <c r="K26" s="198"/>
      <c r="L26" s="198"/>
      <c r="M26" s="198"/>
      <c r="N26" s="198"/>
      <c r="O26" s="198"/>
      <c r="P26" s="193">
        <f>'[3]Presupuesto 2018'!E48</f>
        <v>0</v>
      </c>
      <c r="Q26" s="192"/>
      <c r="R26" s="192"/>
      <c r="S26" s="194" t="s">
        <v>348</v>
      </c>
    </row>
    <row r="27" spans="1:19" ht="47.25" x14ac:dyDescent="0.25">
      <c r="A27" s="173" t="s">
        <v>349</v>
      </c>
      <c r="B27" s="111" t="s">
        <v>350</v>
      </c>
      <c r="C27" s="173" t="s">
        <v>351</v>
      </c>
      <c r="D27" s="198"/>
      <c r="E27" s="191">
        <v>1</v>
      </c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3"/>
      <c r="Q27" s="193"/>
      <c r="R27" s="193"/>
      <c r="S27" s="194" t="s">
        <v>352</v>
      </c>
    </row>
    <row r="28" spans="1:19" ht="31.5" x14ac:dyDescent="0.25">
      <c r="A28" s="173" t="s">
        <v>353</v>
      </c>
      <c r="B28" s="111" t="s">
        <v>354</v>
      </c>
      <c r="C28" s="173" t="s">
        <v>355</v>
      </c>
      <c r="D28" s="198"/>
      <c r="E28" s="191">
        <v>1</v>
      </c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3"/>
      <c r="Q28" s="193"/>
      <c r="R28" s="193"/>
      <c r="S28" s="194" t="s">
        <v>348</v>
      </c>
    </row>
    <row r="29" spans="1:19" ht="63" x14ac:dyDescent="0.25">
      <c r="A29" s="173" t="s">
        <v>356</v>
      </c>
      <c r="B29" s="111" t="s">
        <v>357</v>
      </c>
      <c r="C29" s="111" t="s">
        <v>358</v>
      </c>
      <c r="D29" s="198"/>
      <c r="E29" s="198"/>
      <c r="F29" s="198"/>
      <c r="G29" s="198"/>
      <c r="H29" s="191">
        <v>1</v>
      </c>
      <c r="I29" s="191">
        <v>1</v>
      </c>
      <c r="J29" s="198"/>
      <c r="K29" s="198"/>
      <c r="L29" s="198"/>
      <c r="M29" s="198"/>
      <c r="N29" s="198"/>
      <c r="O29" s="198"/>
      <c r="P29" s="193"/>
      <c r="Q29" s="193"/>
      <c r="R29" s="193"/>
      <c r="S29" s="194" t="s">
        <v>304</v>
      </c>
    </row>
    <row r="30" spans="1:19" s="57" customFormat="1" ht="61.5" customHeight="1" x14ac:dyDescent="0.25">
      <c r="A30" s="119" t="s">
        <v>359</v>
      </c>
      <c r="B30" s="119" t="s">
        <v>360</v>
      </c>
      <c r="C30" s="227" t="s">
        <v>361</v>
      </c>
      <c r="D30" s="228"/>
      <c r="E30" s="229">
        <v>6</v>
      </c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192">
        <v>270000</v>
      </c>
      <c r="Q30" s="192"/>
      <c r="R30" s="192"/>
      <c r="S30" s="230" t="s">
        <v>362</v>
      </c>
    </row>
    <row r="31" spans="1:19" ht="68.25" customHeight="1" x14ac:dyDescent="0.25">
      <c r="A31" s="186" t="s">
        <v>363</v>
      </c>
      <c r="B31" s="213" t="s">
        <v>364</v>
      </c>
      <c r="C31" s="231" t="s">
        <v>365</v>
      </c>
      <c r="D31" s="214"/>
      <c r="E31" s="214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32">
        <f>P32+P13+P33+P34</f>
        <v>32000</v>
      </c>
      <c r="Q31" s="233"/>
      <c r="R31" s="233"/>
      <c r="S31" s="218" t="s">
        <v>304</v>
      </c>
    </row>
    <row r="32" spans="1:19" s="57" customFormat="1" ht="47.25" x14ac:dyDescent="0.25">
      <c r="A32" s="234" t="s">
        <v>366</v>
      </c>
      <c r="B32" s="227" t="s">
        <v>367</v>
      </c>
      <c r="C32" s="227" t="s">
        <v>368</v>
      </c>
      <c r="D32" s="197"/>
      <c r="E32" s="235">
        <v>1</v>
      </c>
      <c r="F32" s="236"/>
      <c r="G32" s="237"/>
      <c r="H32" s="236"/>
      <c r="I32" s="236"/>
      <c r="J32" s="236"/>
      <c r="K32" s="236"/>
      <c r="L32" s="236"/>
      <c r="M32" s="236"/>
      <c r="N32" s="236"/>
      <c r="O32" s="236"/>
      <c r="P32" s="200">
        <v>30000</v>
      </c>
      <c r="Q32" s="200"/>
      <c r="R32" s="200"/>
      <c r="S32" s="194" t="s">
        <v>362</v>
      </c>
    </row>
    <row r="33" spans="1:19" s="57" customFormat="1" ht="94.5" x14ac:dyDescent="0.25">
      <c r="A33" s="195" t="s">
        <v>369</v>
      </c>
      <c r="B33" s="227" t="s">
        <v>370</v>
      </c>
      <c r="C33" s="195" t="s">
        <v>371</v>
      </c>
      <c r="D33" s="197"/>
      <c r="E33" s="235">
        <v>1</v>
      </c>
      <c r="F33" s="198"/>
      <c r="G33" s="197"/>
      <c r="H33" s="198"/>
      <c r="I33" s="198"/>
      <c r="J33" s="198"/>
      <c r="K33" s="198"/>
      <c r="L33" s="198"/>
      <c r="M33" s="198"/>
      <c r="N33" s="198"/>
      <c r="O33" s="198"/>
      <c r="P33" s="210">
        <v>2000</v>
      </c>
      <c r="Q33" s="200"/>
      <c r="R33" s="200"/>
      <c r="S33" s="194" t="s">
        <v>372</v>
      </c>
    </row>
    <row r="34" spans="1:19" s="57" customFormat="1" ht="47.25" x14ac:dyDescent="0.25">
      <c r="A34" s="195" t="s">
        <v>373</v>
      </c>
      <c r="B34" s="227" t="s">
        <v>374</v>
      </c>
      <c r="C34" s="195" t="s">
        <v>375</v>
      </c>
      <c r="D34" s="197"/>
      <c r="E34" s="197"/>
      <c r="F34" s="191">
        <v>1</v>
      </c>
      <c r="G34" s="197"/>
      <c r="H34" s="198"/>
      <c r="I34" s="198"/>
      <c r="J34" s="198"/>
      <c r="K34" s="198"/>
      <c r="L34" s="198"/>
      <c r="M34" s="198"/>
      <c r="N34" s="198"/>
      <c r="O34" s="198"/>
      <c r="P34" s="210"/>
      <c r="Q34" s="200"/>
      <c r="R34" s="200"/>
      <c r="S34" s="194" t="s">
        <v>372</v>
      </c>
    </row>
  </sheetData>
  <mergeCells count="12">
    <mergeCell ref="P9:R9"/>
    <mergeCell ref="S9:S10"/>
    <mergeCell ref="A2:S2"/>
    <mergeCell ref="A3:S3"/>
    <mergeCell ref="A4:S4"/>
    <mergeCell ref="A9:A10"/>
    <mergeCell ref="B9:B10"/>
    <mergeCell ref="C9:C10"/>
    <mergeCell ref="D9:F9"/>
    <mergeCell ref="G9:I9"/>
    <mergeCell ref="J9:L9"/>
    <mergeCell ref="M9:O9"/>
  </mergeCells>
  <printOptions horizontalCentered="1"/>
  <pageMargins left="0.59055118110236227" right="0" top="0" bottom="0.23622047244094491" header="0.31496062992125984" footer="0.31496062992125984"/>
  <pageSetup paperSize="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showGridLines="0" zoomScale="90" zoomScaleNormal="90" zoomScaleSheetLayoutView="100" workbookViewId="0">
      <selection activeCell="D55" sqref="D55"/>
    </sheetView>
  </sheetViews>
  <sheetFormatPr baseColWidth="10" defaultColWidth="11.42578125" defaultRowHeight="15" x14ac:dyDescent="0.25"/>
  <cols>
    <col min="1" max="1" width="0.140625" customWidth="1"/>
    <col min="2" max="2" width="38.85546875" customWidth="1"/>
    <col min="3" max="3" width="37" customWidth="1"/>
    <col min="4" max="4" width="31" style="263" customWidth="1"/>
    <col min="5" max="5" width="5.140625" bestFit="1" customWidth="1"/>
    <col min="6" max="6" width="4.7109375" customWidth="1"/>
    <col min="7" max="7" width="4.140625" customWidth="1"/>
    <col min="8" max="8" width="4.42578125" customWidth="1"/>
    <col min="9" max="9" width="4.140625" customWidth="1"/>
    <col min="10" max="10" width="5.42578125" customWidth="1"/>
    <col min="11" max="12" width="5.140625" customWidth="1"/>
    <col min="13" max="13" width="5.28515625" customWidth="1"/>
    <col min="14" max="14" width="4.140625" customWidth="1"/>
    <col min="15" max="15" width="4.7109375" customWidth="1"/>
    <col min="16" max="16" width="4.5703125" customWidth="1"/>
    <col min="17" max="17" width="5.5703125" customWidth="1"/>
    <col min="18" max="18" width="10.42578125" customWidth="1"/>
    <col min="19" max="19" width="11.28515625" customWidth="1"/>
    <col min="20" max="20" width="14.5703125" style="21" customWidth="1"/>
  </cols>
  <sheetData>
    <row r="2" spans="1:20" ht="33.75" x14ac:dyDescent="0.5">
      <c r="B2" s="1299" t="s">
        <v>0</v>
      </c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  <c r="T2" s="1299"/>
    </row>
    <row r="3" spans="1:20" ht="37.5" customHeight="1" x14ac:dyDescent="0.25">
      <c r="B3" s="1300" t="s">
        <v>1</v>
      </c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  <c r="T3" s="1300"/>
    </row>
    <row r="4" spans="1:20" s="57" customFormat="1" ht="21" x14ac:dyDescent="0.35">
      <c r="B4" s="1309" t="s">
        <v>85</v>
      </c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  <c r="T4" s="1309"/>
    </row>
    <row r="5" spans="1:20" ht="21" x14ac:dyDescent="0.3">
      <c r="B5" s="19" t="s">
        <v>376</v>
      </c>
      <c r="C5" s="20"/>
      <c r="D5" s="238"/>
    </row>
    <row r="6" spans="1:20" s="24" customFormat="1" ht="21" x14ac:dyDescent="0.35">
      <c r="B6" s="22" t="s">
        <v>377</v>
      </c>
      <c r="C6" s="183"/>
      <c r="D6" s="18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9"/>
    </row>
    <row r="7" spans="1:20" s="24" customFormat="1" ht="21" x14ac:dyDescent="0.35">
      <c r="B7" s="22" t="s">
        <v>378</v>
      </c>
      <c r="C7" s="183"/>
      <c r="D7" s="18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9"/>
    </row>
    <row r="8" spans="1:20" ht="12.75" customHeight="1" x14ac:dyDescent="0.3">
      <c r="B8" s="240"/>
      <c r="C8" s="20"/>
      <c r="D8" s="238"/>
      <c r="Q8" s="241"/>
      <c r="T8" s="242"/>
    </row>
    <row r="9" spans="1:20" ht="15" customHeight="1" x14ac:dyDescent="0.25">
      <c r="B9" s="1324" t="s">
        <v>4</v>
      </c>
      <c r="C9" s="1324" t="s">
        <v>5</v>
      </c>
      <c r="D9" s="1334" t="s">
        <v>6</v>
      </c>
      <c r="E9" s="1336" t="s">
        <v>7</v>
      </c>
      <c r="F9" s="1337"/>
      <c r="G9" s="1338"/>
      <c r="H9" s="1336" t="s">
        <v>8</v>
      </c>
      <c r="I9" s="1337"/>
      <c r="J9" s="1338"/>
      <c r="K9" s="1336" t="s">
        <v>9</v>
      </c>
      <c r="L9" s="1337"/>
      <c r="M9" s="1338"/>
      <c r="N9" s="1336" t="s">
        <v>10</v>
      </c>
      <c r="O9" s="1337"/>
      <c r="P9" s="1338"/>
      <c r="Q9" s="1329" t="s">
        <v>11</v>
      </c>
      <c r="R9" s="1330"/>
      <c r="S9" s="1331"/>
      <c r="T9" s="1332" t="s">
        <v>12</v>
      </c>
    </row>
    <row r="10" spans="1:20" x14ac:dyDescent="0.25">
      <c r="B10" s="1325"/>
      <c r="C10" s="1325"/>
      <c r="D10" s="1335"/>
      <c r="E10" s="243" t="s">
        <v>13</v>
      </c>
      <c r="F10" s="243" t="s">
        <v>14</v>
      </c>
      <c r="G10" s="243" t="s">
        <v>15</v>
      </c>
      <c r="H10" s="243" t="s">
        <v>16</v>
      </c>
      <c r="I10" s="243" t="s">
        <v>17</v>
      </c>
      <c r="J10" s="243" t="s">
        <v>18</v>
      </c>
      <c r="K10" s="243" t="s">
        <v>19</v>
      </c>
      <c r="L10" s="243" t="s">
        <v>20</v>
      </c>
      <c r="M10" s="243" t="s">
        <v>21</v>
      </c>
      <c r="N10" s="243" t="s">
        <v>22</v>
      </c>
      <c r="O10" s="243" t="s">
        <v>23</v>
      </c>
      <c r="P10" s="243" t="s">
        <v>24</v>
      </c>
      <c r="Q10" s="243" t="s">
        <v>25</v>
      </c>
      <c r="R10" s="243" t="s">
        <v>26</v>
      </c>
      <c r="S10" s="243" t="s">
        <v>27</v>
      </c>
      <c r="T10" s="1333"/>
    </row>
    <row r="11" spans="1:20" s="244" customFormat="1" ht="48" customHeight="1" x14ac:dyDescent="0.25">
      <c r="B11" s="88" t="s">
        <v>379</v>
      </c>
      <c r="C11" s="88" t="s">
        <v>380</v>
      </c>
      <c r="D11" s="132" t="s">
        <v>380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2"/>
      <c r="R11" s="92"/>
      <c r="S11" s="92"/>
      <c r="T11" s="245"/>
    </row>
    <row r="12" spans="1:20" ht="47.25" x14ac:dyDescent="0.25">
      <c r="B12" s="195" t="s">
        <v>381</v>
      </c>
      <c r="C12" s="227" t="s">
        <v>382</v>
      </c>
      <c r="D12" s="168" t="s">
        <v>383</v>
      </c>
      <c r="E12" s="246">
        <v>3</v>
      </c>
      <c r="F12" s="247"/>
      <c r="G12" s="246">
        <v>3</v>
      </c>
      <c r="H12" s="246">
        <v>3</v>
      </c>
      <c r="I12" s="248"/>
      <c r="J12" s="246">
        <v>3</v>
      </c>
      <c r="K12" s="247"/>
      <c r="L12" s="246">
        <v>3</v>
      </c>
      <c r="M12" s="246">
        <v>3</v>
      </c>
      <c r="N12" s="246">
        <v>3</v>
      </c>
      <c r="O12" s="247"/>
      <c r="P12" s="246">
        <v>1</v>
      </c>
      <c r="Q12" s="249"/>
      <c r="R12" s="249"/>
      <c r="S12" s="249"/>
      <c r="T12" s="250" t="s">
        <v>384</v>
      </c>
    </row>
    <row r="13" spans="1:20" ht="31.5" x14ac:dyDescent="0.25">
      <c r="B13" s="173" t="s">
        <v>385</v>
      </c>
      <c r="C13" s="212" t="s">
        <v>386</v>
      </c>
      <c r="D13" s="168" t="s">
        <v>387</v>
      </c>
      <c r="E13" s="247"/>
      <c r="F13" s="246">
        <v>3</v>
      </c>
      <c r="G13" s="251"/>
      <c r="H13" s="251"/>
      <c r="I13" s="246">
        <v>3</v>
      </c>
      <c r="J13" s="251"/>
      <c r="K13" s="251"/>
      <c r="L13" s="246">
        <v>3</v>
      </c>
      <c r="M13" s="247"/>
      <c r="N13" s="247"/>
      <c r="O13" s="246">
        <v>4</v>
      </c>
      <c r="P13" s="247"/>
      <c r="Q13" s="249">
        <f>[4]Actividades!D13</f>
        <v>0</v>
      </c>
      <c r="R13" s="249"/>
      <c r="S13" s="249"/>
      <c r="T13" s="250" t="s">
        <v>384</v>
      </c>
    </row>
    <row r="14" spans="1:20" ht="38.25" customHeight="1" x14ac:dyDescent="0.25">
      <c r="B14" s="173" t="s">
        <v>388</v>
      </c>
      <c r="C14" s="212" t="s">
        <v>389</v>
      </c>
      <c r="D14" s="168" t="s">
        <v>390</v>
      </c>
      <c r="E14" s="247"/>
      <c r="F14" s="246">
        <v>2</v>
      </c>
      <c r="G14" s="251"/>
      <c r="H14" s="251"/>
      <c r="I14" s="246">
        <v>2</v>
      </c>
      <c r="J14" s="247"/>
      <c r="K14" s="247"/>
      <c r="L14" s="246">
        <v>3</v>
      </c>
      <c r="M14" s="247"/>
      <c r="N14" s="247"/>
      <c r="O14" s="246">
        <v>3</v>
      </c>
      <c r="P14" s="247"/>
      <c r="Q14" s="249">
        <f>[4]Actividades!D20</f>
        <v>0</v>
      </c>
      <c r="R14" s="249"/>
      <c r="S14" s="249"/>
      <c r="T14" s="250" t="s">
        <v>384</v>
      </c>
    </row>
    <row r="15" spans="1:20" ht="29.25" customHeight="1" x14ac:dyDescent="0.25">
      <c r="B15" s="173" t="s">
        <v>391</v>
      </c>
      <c r="C15" s="212" t="s">
        <v>392</v>
      </c>
      <c r="D15" s="168" t="s">
        <v>393</v>
      </c>
      <c r="E15" s="246"/>
      <c r="F15" s="252"/>
      <c r="G15" s="252"/>
      <c r="H15" s="252"/>
      <c r="I15" s="246"/>
      <c r="J15" s="246"/>
      <c r="K15" s="246"/>
      <c r="L15" s="246"/>
      <c r="M15" s="246"/>
      <c r="N15" s="246"/>
      <c r="O15" s="246"/>
      <c r="P15" s="246"/>
      <c r="Q15" s="253"/>
      <c r="R15" s="249"/>
      <c r="S15" s="249"/>
      <c r="T15" s="250"/>
    </row>
    <row r="16" spans="1:20" ht="41.25" customHeight="1" x14ac:dyDescent="0.25">
      <c r="A16">
        <v>1.1000000000000001</v>
      </c>
      <c r="B16" s="173" t="s">
        <v>394</v>
      </c>
      <c r="C16" s="212" t="s">
        <v>395</v>
      </c>
      <c r="D16" s="168" t="s">
        <v>396</v>
      </c>
      <c r="E16" s="246">
        <v>2</v>
      </c>
      <c r="F16" s="251"/>
      <c r="G16" s="251"/>
      <c r="H16" s="251"/>
      <c r="I16" s="247"/>
      <c r="J16" s="247"/>
      <c r="K16" s="247"/>
      <c r="L16" s="247"/>
      <c r="M16" s="247"/>
      <c r="N16" s="247"/>
      <c r="O16" s="247"/>
      <c r="P16" s="247"/>
      <c r="Q16" s="249"/>
      <c r="R16" s="249"/>
      <c r="S16" s="249"/>
      <c r="T16" s="250"/>
    </row>
    <row r="17" spans="2:20" ht="47.25" customHeight="1" x14ac:dyDescent="0.25">
      <c r="B17" s="195" t="s">
        <v>397</v>
      </c>
      <c r="C17" s="212" t="s">
        <v>398</v>
      </c>
      <c r="D17" s="168" t="s">
        <v>399</v>
      </c>
      <c r="E17" s="247"/>
      <c r="F17" s="251"/>
      <c r="G17" s="251"/>
      <c r="H17" s="251"/>
      <c r="I17" s="247"/>
      <c r="J17" s="247"/>
      <c r="K17" s="247"/>
      <c r="L17" s="247"/>
      <c r="M17" s="247"/>
      <c r="N17" s="247"/>
      <c r="O17" s="247"/>
      <c r="P17" s="247"/>
      <c r="Q17" s="249"/>
      <c r="R17" s="249"/>
      <c r="S17" s="249"/>
      <c r="T17" s="250"/>
    </row>
    <row r="18" spans="2:20" ht="30.75" customHeight="1" x14ac:dyDescent="0.25">
      <c r="B18" s="195" t="s">
        <v>400</v>
      </c>
      <c r="C18" s="212" t="s">
        <v>401</v>
      </c>
      <c r="D18" s="168" t="s">
        <v>402</v>
      </c>
      <c r="E18" s="246">
        <v>1</v>
      </c>
      <c r="F18" s="246">
        <v>1</v>
      </c>
      <c r="G18" s="246">
        <v>1</v>
      </c>
      <c r="H18" s="246">
        <v>1</v>
      </c>
      <c r="I18" s="246">
        <v>1</v>
      </c>
      <c r="J18" s="246">
        <v>1</v>
      </c>
      <c r="K18" s="246">
        <v>1</v>
      </c>
      <c r="L18" s="246">
        <v>1</v>
      </c>
      <c r="M18" s="246">
        <v>1</v>
      </c>
      <c r="N18" s="246">
        <v>1</v>
      </c>
      <c r="O18" s="246">
        <v>1</v>
      </c>
      <c r="P18" s="247"/>
      <c r="Q18" s="249"/>
      <c r="R18" s="249"/>
      <c r="S18" s="249"/>
      <c r="T18" s="250"/>
    </row>
    <row r="19" spans="2:20" ht="20.25" customHeight="1" x14ac:dyDescent="0.25">
      <c r="B19" s="196" t="s">
        <v>403</v>
      </c>
      <c r="C19" s="212" t="s">
        <v>404</v>
      </c>
      <c r="D19" s="168" t="s">
        <v>405</v>
      </c>
      <c r="E19" s="246">
        <v>1</v>
      </c>
      <c r="F19" s="247"/>
      <c r="G19" s="251"/>
      <c r="H19" s="251"/>
      <c r="I19" s="247"/>
      <c r="J19" s="247"/>
      <c r="K19" s="247"/>
      <c r="L19" s="247"/>
      <c r="M19" s="247"/>
      <c r="N19" s="247"/>
      <c r="O19" s="246">
        <v>1</v>
      </c>
      <c r="P19" s="247"/>
      <c r="Q19" s="249"/>
      <c r="R19" s="249"/>
      <c r="S19" s="249"/>
      <c r="T19" s="250"/>
    </row>
    <row r="20" spans="2:20" ht="31.5" customHeight="1" x14ac:dyDescent="0.25">
      <c r="B20" s="196" t="s">
        <v>406</v>
      </c>
      <c r="C20" s="212" t="s">
        <v>401</v>
      </c>
      <c r="D20" s="168" t="s">
        <v>405</v>
      </c>
      <c r="E20" s="247"/>
      <c r="F20" s="246">
        <v>1</v>
      </c>
      <c r="G20" s="251"/>
      <c r="H20" s="251"/>
      <c r="I20" s="247"/>
      <c r="J20" s="247"/>
      <c r="K20" s="247"/>
      <c r="L20" s="247"/>
      <c r="M20" s="247"/>
      <c r="N20" s="247"/>
      <c r="O20" s="247"/>
      <c r="P20" s="247"/>
      <c r="Q20" s="249"/>
      <c r="R20" s="249"/>
      <c r="S20" s="249"/>
      <c r="T20" s="250"/>
    </row>
    <row r="21" spans="2:20" ht="28.5" customHeight="1" x14ac:dyDescent="0.25">
      <c r="B21" s="196" t="s">
        <v>407</v>
      </c>
      <c r="C21" s="212" t="s">
        <v>401</v>
      </c>
      <c r="D21" s="168" t="s">
        <v>405</v>
      </c>
      <c r="E21" s="247"/>
      <c r="F21" s="247"/>
      <c r="G21" s="252">
        <v>1</v>
      </c>
      <c r="H21" s="251"/>
      <c r="I21" s="247"/>
      <c r="J21" s="247"/>
      <c r="K21" s="247"/>
      <c r="L21" s="246">
        <v>1</v>
      </c>
      <c r="M21" s="247"/>
      <c r="N21" s="247"/>
      <c r="O21" s="247"/>
      <c r="P21" s="247"/>
      <c r="Q21" s="249"/>
      <c r="R21" s="249"/>
      <c r="S21" s="249"/>
      <c r="T21" s="250"/>
    </row>
    <row r="22" spans="2:20" ht="23.25" customHeight="1" x14ac:dyDescent="0.25">
      <c r="B22" s="196" t="s">
        <v>408</v>
      </c>
      <c r="C22" s="212" t="s">
        <v>401</v>
      </c>
      <c r="D22" s="168" t="s">
        <v>405</v>
      </c>
      <c r="E22" s="247"/>
      <c r="F22" s="247"/>
      <c r="G22" s="251"/>
      <c r="H22" s="252">
        <v>1</v>
      </c>
      <c r="I22" s="247"/>
      <c r="J22" s="247"/>
      <c r="K22" s="247"/>
      <c r="L22" s="247"/>
      <c r="M22" s="247"/>
      <c r="N22" s="247"/>
      <c r="O22" s="247"/>
      <c r="P22" s="247"/>
      <c r="Q22" s="249"/>
      <c r="R22" s="249"/>
      <c r="S22" s="249"/>
      <c r="T22" s="250"/>
    </row>
    <row r="23" spans="2:20" ht="30" customHeight="1" x14ac:dyDescent="0.25">
      <c r="B23" s="196" t="s">
        <v>409</v>
      </c>
      <c r="C23" s="212" t="s">
        <v>410</v>
      </c>
      <c r="D23" s="168" t="s">
        <v>405</v>
      </c>
      <c r="E23" s="247"/>
      <c r="F23" s="247"/>
      <c r="G23" s="251"/>
      <c r="H23" s="251"/>
      <c r="I23" s="246">
        <v>1</v>
      </c>
      <c r="J23" s="247"/>
      <c r="K23" s="247"/>
      <c r="L23" s="247"/>
      <c r="M23" s="247"/>
      <c r="N23" s="247"/>
      <c r="O23" s="247"/>
      <c r="P23" s="247"/>
      <c r="Q23" s="249"/>
      <c r="R23" s="249"/>
      <c r="S23" s="249"/>
      <c r="T23" s="250"/>
    </row>
    <row r="24" spans="2:20" ht="21" customHeight="1" x14ac:dyDescent="0.25">
      <c r="B24" s="196" t="s">
        <v>411</v>
      </c>
      <c r="C24" s="212" t="s">
        <v>412</v>
      </c>
      <c r="D24" s="168" t="s">
        <v>405</v>
      </c>
      <c r="E24" s="247"/>
      <c r="F24" s="247"/>
      <c r="G24" s="251"/>
      <c r="H24" s="251"/>
      <c r="I24" s="247"/>
      <c r="J24" s="246">
        <v>1</v>
      </c>
      <c r="K24" s="247"/>
      <c r="L24" s="247"/>
      <c r="M24" s="247"/>
      <c r="N24" s="247"/>
      <c r="O24" s="247"/>
      <c r="P24" s="247"/>
      <c r="Q24" s="249"/>
      <c r="R24" s="249"/>
      <c r="S24" s="249"/>
      <c r="T24" s="250"/>
    </row>
    <row r="25" spans="2:20" ht="31.5" x14ac:dyDescent="0.25">
      <c r="B25" s="196" t="s">
        <v>413</v>
      </c>
      <c r="C25" s="212" t="s">
        <v>412</v>
      </c>
      <c r="D25" s="168" t="s">
        <v>405</v>
      </c>
      <c r="E25" s="247"/>
      <c r="F25" s="247"/>
      <c r="G25" s="251"/>
      <c r="H25" s="251"/>
      <c r="I25" s="247"/>
      <c r="J25" s="247"/>
      <c r="K25" s="246">
        <v>1</v>
      </c>
      <c r="L25" s="247"/>
      <c r="M25" s="247"/>
      <c r="N25" s="247"/>
      <c r="O25" s="247"/>
      <c r="P25" s="247"/>
      <c r="Q25" s="249"/>
      <c r="R25" s="249"/>
      <c r="S25" s="249"/>
      <c r="T25" s="250"/>
    </row>
    <row r="26" spans="2:20" ht="31.5" customHeight="1" x14ac:dyDescent="0.25">
      <c r="B26" s="196" t="s">
        <v>414</v>
      </c>
      <c r="C26" s="212" t="s">
        <v>415</v>
      </c>
      <c r="D26" s="168" t="s">
        <v>405</v>
      </c>
      <c r="E26" s="247"/>
      <c r="F26" s="247"/>
      <c r="G26" s="251"/>
      <c r="H26" s="251"/>
      <c r="I26" s="247"/>
      <c r="J26" s="247"/>
      <c r="K26" s="247"/>
      <c r="L26" s="246">
        <v>1</v>
      </c>
      <c r="M26" s="247"/>
      <c r="N26" s="247"/>
      <c r="O26" s="247"/>
      <c r="P26" s="247"/>
      <c r="Q26" s="249"/>
      <c r="R26" s="249"/>
      <c r="S26" s="249"/>
      <c r="T26" s="250"/>
    </row>
    <row r="27" spans="2:20" ht="21" customHeight="1" x14ac:dyDescent="0.25">
      <c r="B27" s="196" t="s">
        <v>416</v>
      </c>
      <c r="C27" s="212" t="s">
        <v>417</v>
      </c>
      <c r="D27" s="168" t="s">
        <v>405</v>
      </c>
      <c r="E27" s="247"/>
      <c r="F27" s="247"/>
      <c r="G27" s="251"/>
      <c r="H27" s="251"/>
      <c r="I27" s="247"/>
      <c r="J27" s="247"/>
      <c r="K27" s="247"/>
      <c r="L27" s="247"/>
      <c r="M27" s="246">
        <v>1</v>
      </c>
      <c r="N27" s="247"/>
      <c r="O27" s="247"/>
      <c r="P27" s="247"/>
      <c r="Q27" s="249"/>
      <c r="R27" s="249"/>
      <c r="S27" s="249"/>
      <c r="T27" s="250"/>
    </row>
    <row r="28" spans="2:20" ht="23.25" customHeight="1" x14ac:dyDescent="0.25">
      <c r="B28" s="196" t="s">
        <v>418</v>
      </c>
      <c r="C28" s="212" t="s">
        <v>401</v>
      </c>
      <c r="D28" s="168" t="s">
        <v>405</v>
      </c>
      <c r="E28" s="247"/>
      <c r="F28" s="247"/>
      <c r="G28" s="251"/>
      <c r="H28" s="251"/>
      <c r="I28" s="247"/>
      <c r="J28" s="247"/>
      <c r="K28" s="247"/>
      <c r="L28" s="247"/>
      <c r="M28" s="247"/>
      <c r="N28" s="246">
        <v>1</v>
      </c>
      <c r="O28" s="247"/>
      <c r="P28" s="247"/>
      <c r="Q28" s="249"/>
      <c r="R28" s="249"/>
      <c r="S28" s="249"/>
      <c r="T28" s="250"/>
    </row>
    <row r="29" spans="2:20" ht="25.5" customHeight="1" x14ac:dyDescent="0.25">
      <c r="B29" s="196" t="s">
        <v>419</v>
      </c>
      <c r="C29" s="212" t="s">
        <v>420</v>
      </c>
      <c r="D29" s="168" t="s">
        <v>405</v>
      </c>
      <c r="E29" s="247"/>
      <c r="F29" s="247"/>
      <c r="G29" s="251"/>
      <c r="H29" s="251"/>
      <c r="I29" s="247"/>
      <c r="J29" s="247"/>
      <c r="K29" s="247"/>
      <c r="L29" s="247"/>
      <c r="M29" s="247"/>
      <c r="N29" s="247"/>
      <c r="O29" s="246">
        <v>1</v>
      </c>
      <c r="P29" s="247"/>
      <c r="Q29" s="249"/>
      <c r="R29" s="249"/>
      <c r="S29" s="249"/>
      <c r="T29" s="250"/>
    </row>
    <row r="30" spans="2:20" ht="36" customHeight="1" x14ac:dyDescent="0.25">
      <c r="B30" s="195" t="s">
        <v>421</v>
      </c>
      <c r="C30" s="212" t="s">
        <v>422</v>
      </c>
      <c r="D30" s="168" t="s">
        <v>423</v>
      </c>
      <c r="E30" s="247"/>
      <c r="F30" s="251"/>
      <c r="G30" s="251"/>
      <c r="H30" s="251"/>
      <c r="I30" s="247"/>
      <c r="J30" s="247"/>
      <c r="K30" s="247"/>
      <c r="L30" s="247"/>
      <c r="M30" s="247"/>
      <c r="N30" s="247"/>
      <c r="O30" s="247"/>
      <c r="P30" s="247"/>
      <c r="Q30" s="249"/>
      <c r="R30" s="249"/>
      <c r="S30" s="249"/>
      <c r="T30" s="250"/>
    </row>
    <row r="31" spans="2:20" ht="47.25" customHeight="1" x14ac:dyDescent="0.25">
      <c r="B31" s="195" t="s">
        <v>424</v>
      </c>
      <c r="C31" s="212" t="s">
        <v>425</v>
      </c>
      <c r="D31" s="168" t="s">
        <v>426</v>
      </c>
      <c r="E31" s="247"/>
      <c r="F31" s="252">
        <v>1</v>
      </c>
      <c r="G31" s="251"/>
      <c r="H31" s="251"/>
      <c r="I31" s="247"/>
      <c r="J31" s="247"/>
      <c r="K31" s="247"/>
      <c r="L31" s="247"/>
      <c r="M31" s="246">
        <v>1</v>
      </c>
      <c r="N31" s="247"/>
      <c r="O31" s="247"/>
      <c r="P31" s="247"/>
      <c r="Q31" s="249"/>
      <c r="R31" s="249"/>
      <c r="S31" s="249"/>
      <c r="T31" s="250"/>
    </row>
    <row r="32" spans="2:20" s="244" customFormat="1" ht="57.75" customHeight="1" x14ac:dyDescent="0.25">
      <c r="B32" s="88" t="s">
        <v>427</v>
      </c>
      <c r="C32" s="132" t="s">
        <v>428</v>
      </c>
      <c r="D32" s="13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2"/>
      <c r="R32" s="92"/>
      <c r="S32" s="92"/>
      <c r="T32" s="245" t="s">
        <v>384</v>
      </c>
    </row>
    <row r="33" spans="2:20" ht="61.5" customHeight="1" x14ac:dyDescent="0.25">
      <c r="B33" s="195" t="s">
        <v>429</v>
      </c>
      <c r="C33" s="212" t="s">
        <v>430</v>
      </c>
      <c r="D33" s="254" t="s">
        <v>431</v>
      </c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49"/>
      <c r="R33" s="249"/>
      <c r="S33" s="249"/>
      <c r="T33" s="250"/>
    </row>
    <row r="34" spans="2:20" ht="39.75" customHeight="1" x14ac:dyDescent="0.25">
      <c r="B34" s="196" t="s">
        <v>432</v>
      </c>
      <c r="C34" s="212" t="s">
        <v>433</v>
      </c>
      <c r="D34" s="168" t="s">
        <v>434</v>
      </c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49"/>
      <c r="R34" s="249"/>
      <c r="S34" s="249"/>
      <c r="T34" s="250"/>
    </row>
    <row r="35" spans="2:20" ht="31.5" x14ac:dyDescent="0.25">
      <c r="B35" s="255" t="s">
        <v>435</v>
      </c>
      <c r="C35" s="212" t="s">
        <v>436</v>
      </c>
      <c r="D35" s="168" t="s">
        <v>437</v>
      </c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49"/>
      <c r="R35" s="249"/>
      <c r="S35" s="249"/>
      <c r="T35" s="250"/>
    </row>
    <row r="36" spans="2:20" ht="33.75" customHeight="1" x14ac:dyDescent="0.25">
      <c r="B36" s="256" t="s">
        <v>438</v>
      </c>
      <c r="C36" s="212" t="s">
        <v>439</v>
      </c>
      <c r="D36" s="168" t="s">
        <v>440</v>
      </c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49"/>
      <c r="R36" s="249"/>
      <c r="S36" s="249"/>
      <c r="T36" s="250"/>
    </row>
    <row r="37" spans="2:20" ht="31.5" x14ac:dyDescent="0.25">
      <c r="B37" s="195" t="s">
        <v>441</v>
      </c>
      <c r="C37" s="212" t="s">
        <v>442</v>
      </c>
      <c r="D37" s="168" t="s">
        <v>443</v>
      </c>
      <c r="E37" s="252">
        <v>1</v>
      </c>
      <c r="F37" s="252">
        <v>1</v>
      </c>
      <c r="G37" s="252">
        <v>1</v>
      </c>
      <c r="H37" s="252">
        <v>1</v>
      </c>
      <c r="I37" s="252">
        <v>1</v>
      </c>
      <c r="J37" s="252">
        <v>1</v>
      </c>
      <c r="K37" s="252">
        <v>1</v>
      </c>
      <c r="L37" s="252">
        <v>1</v>
      </c>
      <c r="M37" s="252">
        <v>1</v>
      </c>
      <c r="N37" s="252">
        <v>1</v>
      </c>
      <c r="O37" s="252">
        <v>1</v>
      </c>
      <c r="P37" s="252">
        <v>1</v>
      </c>
      <c r="Q37" s="249"/>
      <c r="R37" s="249"/>
      <c r="S37" s="249"/>
      <c r="T37" s="250" t="s">
        <v>384</v>
      </c>
    </row>
    <row r="38" spans="2:20" ht="31.5" x14ac:dyDescent="0.25">
      <c r="B38" s="195" t="s">
        <v>444</v>
      </c>
      <c r="C38" s="212" t="s">
        <v>445</v>
      </c>
      <c r="D38" s="254" t="s">
        <v>446</v>
      </c>
      <c r="E38" s="247"/>
      <c r="F38" s="247"/>
      <c r="G38" s="251"/>
      <c r="H38" s="247"/>
      <c r="I38" s="247"/>
      <c r="J38" s="247"/>
      <c r="K38" s="247"/>
      <c r="L38" s="247"/>
      <c r="M38" s="247"/>
      <c r="N38" s="247"/>
      <c r="O38" s="247"/>
      <c r="P38" s="247"/>
      <c r="Q38" s="249"/>
      <c r="R38" s="249"/>
      <c r="S38" s="249"/>
      <c r="T38" s="250" t="s">
        <v>384</v>
      </c>
    </row>
    <row r="39" spans="2:20" ht="31.5" x14ac:dyDescent="0.25">
      <c r="B39" s="173" t="s">
        <v>447</v>
      </c>
      <c r="C39" s="212" t="s">
        <v>448</v>
      </c>
      <c r="D39" s="168" t="s">
        <v>449</v>
      </c>
      <c r="E39" s="246"/>
      <c r="F39" s="252"/>
      <c r="G39" s="252"/>
      <c r="H39" s="246"/>
      <c r="I39" s="246"/>
      <c r="J39" s="246"/>
      <c r="K39" s="246"/>
      <c r="L39" s="246"/>
      <c r="M39" s="246"/>
      <c r="N39" s="246"/>
      <c r="O39" s="246"/>
      <c r="P39" s="246"/>
      <c r="Q39" s="249"/>
      <c r="R39" s="249"/>
      <c r="S39" s="249"/>
      <c r="T39" s="250" t="s">
        <v>384</v>
      </c>
    </row>
    <row r="40" spans="2:20" ht="45.75" customHeight="1" x14ac:dyDescent="0.25">
      <c r="B40" s="195" t="s">
        <v>450</v>
      </c>
      <c r="C40" s="212" t="s">
        <v>451</v>
      </c>
      <c r="D40" s="254" t="s">
        <v>452</v>
      </c>
      <c r="E40" s="252">
        <v>1</v>
      </c>
      <c r="F40" s="252">
        <v>1</v>
      </c>
      <c r="G40" s="252">
        <v>1</v>
      </c>
      <c r="H40" s="252">
        <v>1</v>
      </c>
      <c r="I40" s="252">
        <v>1</v>
      </c>
      <c r="J40" s="252">
        <v>1</v>
      </c>
      <c r="K40" s="252">
        <v>1</v>
      </c>
      <c r="L40" s="252">
        <v>1</v>
      </c>
      <c r="M40" s="252">
        <v>1</v>
      </c>
      <c r="N40" s="252">
        <v>1</v>
      </c>
      <c r="O40" s="252">
        <v>1</v>
      </c>
      <c r="P40" s="252">
        <v>1</v>
      </c>
      <c r="Q40" s="249"/>
      <c r="R40" s="249"/>
      <c r="S40" s="249"/>
      <c r="T40" s="250" t="s">
        <v>384</v>
      </c>
    </row>
    <row r="41" spans="2:20" ht="31.5" x14ac:dyDescent="0.25">
      <c r="B41" s="195" t="s">
        <v>453</v>
      </c>
      <c r="C41" s="212" t="s">
        <v>454</v>
      </c>
      <c r="D41" s="168" t="s">
        <v>455</v>
      </c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9"/>
      <c r="R41" s="249"/>
      <c r="S41" s="249"/>
      <c r="T41" s="250" t="s">
        <v>384</v>
      </c>
    </row>
    <row r="42" spans="2:20" ht="31.5" x14ac:dyDescent="0.25">
      <c r="B42" s="195" t="s">
        <v>456</v>
      </c>
      <c r="C42" s="212" t="s">
        <v>457</v>
      </c>
      <c r="D42" s="168" t="s">
        <v>458</v>
      </c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9"/>
      <c r="R42" s="249"/>
      <c r="S42" s="249"/>
      <c r="T42" s="250"/>
    </row>
    <row r="43" spans="2:20" s="244" customFormat="1" ht="69.75" customHeight="1" x14ac:dyDescent="0.25">
      <c r="B43" s="88" t="s">
        <v>459</v>
      </c>
      <c r="C43" s="88" t="s">
        <v>460</v>
      </c>
      <c r="D43" s="257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2"/>
      <c r="R43" s="92"/>
      <c r="S43" s="92"/>
      <c r="T43" s="245" t="s">
        <v>384</v>
      </c>
    </row>
    <row r="44" spans="2:20" ht="47.25" x14ac:dyDescent="0.25">
      <c r="B44" s="195" t="s">
        <v>461</v>
      </c>
      <c r="C44" s="212" t="s">
        <v>462</v>
      </c>
      <c r="D44" s="168" t="s">
        <v>463</v>
      </c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9"/>
      <c r="R44" s="249"/>
      <c r="S44" s="249"/>
      <c r="T44" s="250"/>
    </row>
    <row r="45" spans="2:20" ht="31.5" x14ac:dyDescent="0.25">
      <c r="B45" s="173" t="s">
        <v>464</v>
      </c>
      <c r="C45" s="212" t="s">
        <v>462</v>
      </c>
      <c r="D45" s="168" t="s">
        <v>465</v>
      </c>
      <c r="E45" s="247"/>
      <c r="F45" s="251"/>
      <c r="G45" s="251"/>
      <c r="H45" s="247"/>
      <c r="I45" s="247"/>
      <c r="J45" s="246">
        <v>1</v>
      </c>
      <c r="K45" s="247"/>
      <c r="L45" s="247"/>
      <c r="M45" s="247"/>
      <c r="N45" s="247"/>
      <c r="O45" s="247"/>
      <c r="P45" s="247"/>
      <c r="Q45" s="249"/>
      <c r="R45" s="249"/>
      <c r="S45" s="249"/>
      <c r="T45" s="250"/>
    </row>
    <row r="46" spans="2:20" ht="31.5" x14ac:dyDescent="0.25">
      <c r="B46" s="173" t="s">
        <v>466</v>
      </c>
      <c r="C46" s="212" t="s">
        <v>462</v>
      </c>
      <c r="D46" s="168" t="s">
        <v>465</v>
      </c>
      <c r="E46" s="246">
        <v>1</v>
      </c>
      <c r="F46" s="258"/>
      <c r="G46" s="251"/>
      <c r="H46" s="247"/>
      <c r="I46" s="247"/>
      <c r="J46" s="247"/>
      <c r="K46" s="247"/>
      <c r="L46" s="247"/>
      <c r="M46" s="247"/>
      <c r="N46" s="247"/>
      <c r="O46" s="247"/>
      <c r="P46" s="247"/>
      <c r="Q46" s="249"/>
      <c r="R46" s="249"/>
      <c r="S46" s="249"/>
      <c r="T46" s="250"/>
    </row>
    <row r="47" spans="2:20" ht="31.5" x14ac:dyDescent="0.25">
      <c r="B47" s="173" t="s">
        <v>467</v>
      </c>
      <c r="C47" s="212" t="s">
        <v>462</v>
      </c>
      <c r="D47" s="168" t="s">
        <v>465</v>
      </c>
      <c r="E47" s="247"/>
      <c r="F47" s="251"/>
      <c r="G47" s="251"/>
      <c r="H47" s="246">
        <v>1</v>
      </c>
      <c r="I47" s="247"/>
      <c r="J47" s="247"/>
      <c r="K47" s="247"/>
      <c r="L47" s="247"/>
      <c r="M47" s="247"/>
      <c r="N47" s="247"/>
      <c r="O47" s="247"/>
      <c r="P47" s="247"/>
      <c r="Q47" s="249"/>
      <c r="R47" s="249"/>
      <c r="S47" s="249"/>
      <c r="T47" s="250"/>
    </row>
    <row r="48" spans="2:20" ht="31.5" x14ac:dyDescent="0.25">
      <c r="B48" s="173" t="s">
        <v>468</v>
      </c>
      <c r="C48" s="212" t="s">
        <v>462</v>
      </c>
      <c r="D48" s="168" t="s">
        <v>465</v>
      </c>
      <c r="E48" s="247"/>
      <c r="F48" s="251"/>
      <c r="G48" s="251"/>
      <c r="H48" s="247"/>
      <c r="I48" s="247"/>
      <c r="J48" s="247"/>
      <c r="K48" s="247"/>
      <c r="L48" s="247"/>
      <c r="M48" s="246">
        <v>1</v>
      </c>
      <c r="N48" s="247"/>
      <c r="O48" s="247"/>
      <c r="P48" s="247"/>
      <c r="Q48" s="249"/>
      <c r="R48" s="249"/>
      <c r="S48" s="249"/>
      <c r="T48" s="250"/>
    </row>
    <row r="49" spans="2:20" ht="31.5" x14ac:dyDescent="0.25">
      <c r="B49" s="173" t="s">
        <v>469</v>
      </c>
      <c r="C49" s="212" t="s">
        <v>462</v>
      </c>
      <c r="D49" s="168" t="s">
        <v>465</v>
      </c>
      <c r="E49" s="247"/>
      <c r="F49" s="251"/>
      <c r="G49" s="251"/>
      <c r="H49" s="246">
        <v>1</v>
      </c>
      <c r="I49" s="247"/>
      <c r="J49" s="247"/>
      <c r="K49" s="247"/>
      <c r="L49" s="247"/>
      <c r="M49" s="247"/>
      <c r="N49" s="247"/>
      <c r="O49" s="247"/>
      <c r="P49" s="247"/>
      <c r="Q49" s="249"/>
      <c r="R49" s="249"/>
      <c r="S49" s="249"/>
      <c r="T49" s="250"/>
    </row>
    <row r="50" spans="2:20" ht="15.75" x14ac:dyDescent="0.25">
      <c r="B50" s="173" t="s">
        <v>470</v>
      </c>
      <c r="C50" s="212" t="s">
        <v>471</v>
      </c>
      <c r="D50" s="168" t="s">
        <v>465</v>
      </c>
      <c r="E50" s="247"/>
      <c r="F50" s="251"/>
      <c r="G50" s="251"/>
      <c r="H50" s="247"/>
      <c r="I50" s="247"/>
      <c r="J50" s="247"/>
      <c r="K50" s="247"/>
      <c r="L50" s="247"/>
      <c r="M50" s="247"/>
      <c r="N50" s="247"/>
      <c r="O50" s="247"/>
      <c r="P50" s="246">
        <v>1</v>
      </c>
      <c r="Q50" s="249"/>
      <c r="R50" s="249"/>
      <c r="S50" s="249"/>
      <c r="T50" s="250"/>
    </row>
    <row r="51" spans="2:20" ht="39" customHeight="1" x14ac:dyDescent="0.25">
      <c r="B51" s="173" t="s">
        <v>472</v>
      </c>
      <c r="C51" s="212" t="s">
        <v>471</v>
      </c>
      <c r="D51" s="168" t="s">
        <v>465</v>
      </c>
      <c r="E51" s="247"/>
      <c r="F51" s="251"/>
      <c r="G51" s="251"/>
      <c r="H51" s="247"/>
      <c r="I51" s="247"/>
      <c r="J51" s="247"/>
      <c r="K51" s="247"/>
      <c r="L51" s="246">
        <v>1</v>
      </c>
      <c r="M51" s="247"/>
      <c r="N51" s="247"/>
      <c r="O51" s="247"/>
      <c r="P51" s="247"/>
      <c r="Q51" s="249"/>
      <c r="R51" s="249"/>
      <c r="S51" s="249"/>
      <c r="T51" s="250"/>
    </row>
    <row r="52" spans="2:20" ht="31.5" x14ac:dyDescent="0.25">
      <c r="B52" s="195" t="s">
        <v>473</v>
      </c>
      <c r="C52" s="212" t="s">
        <v>474</v>
      </c>
      <c r="D52" s="254" t="s">
        <v>475</v>
      </c>
      <c r="E52" s="246"/>
      <c r="F52" s="252"/>
      <c r="G52" s="252"/>
      <c r="H52" s="246"/>
      <c r="I52" s="246"/>
      <c r="J52" s="246"/>
      <c r="K52" s="246"/>
      <c r="L52" s="246"/>
      <c r="M52" s="246"/>
      <c r="N52" s="246"/>
      <c r="O52" s="246"/>
      <c r="P52" s="246"/>
      <c r="Q52" s="249"/>
      <c r="R52" s="249"/>
      <c r="S52" s="249"/>
      <c r="T52" s="250"/>
    </row>
    <row r="53" spans="2:20" ht="28.5" customHeight="1" x14ac:dyDescent="0.25">
      <c r="B53" s="173" t="s">
        <v>476</v>
      </c>
      <c r="C53" s="212" t="s">
        <v>477</v>
      </c>
      <c r="D53" s="168" t="s">
        <v>478</v>
      </c>
      <c r="E53" s="246"/>
      <c r="F53" s="252"/>
      <c r="G53" s="252"/>
      <c r="H53" s="246"/>
      <c r="I53" s="246"/>
      <c r="J53" s="246"/>
      <c r="K53" s="246"/>
      <c r="L53" s="246"/>
      <c r="M53" s="246"/>
      <c r="N53" s="246"/>
      <c r="O53" s="246"/>
      <c r="P53" s="246"/>
      <c r="Q53" s="259"/>
      <c r="R53" s="249"/>
      <c r="S53" s="249"/>
      <c r="T53" s="250"/>
    </row>
    <row r="54" spans="2:20" s="24" customFormat="1" ht="31.5" x14ac:dyDescent="0.25">
      <c r="B54" s="196" t="s">
        <v>479</v>
      </c>
      <c r="C54" s="212" t="s">
        <v>480</v>
      </c>
      <c r="D54" s="168" t="s">
        <v>481</v>
      </c>
      <c r="E54" s="246">
        <v>1</v>
      </c>
      <c r="F54" s="246">
        <v>1</v>
      </c>
      <c r="G54" s="247"/>
      <c r="H54" s="247"/>
      <c r="I54" s="246">
        <v>1</v>
      </c>
      <c r="J54" s="247"/>
      <c r="K54" s="247"/>
      <c r="L54" s="246">
        <v>1</v>
      </c>
      <c r="M54" s="247"/>
      <c r="N54" s="246">
        <v>1</v>
      </c>
      <c r="O54" s="247"/>
      <c r="P54" s="246">
        <v>1</v>
      </c>
      <c r="Q54" s="260"/>
      <c r="R54" s="249"/>
      <c r="S54" s="249"/>
      <c r="T54" s="250"/>
    </row>
    <row r="55" spans="2:20" ht="31.5" x14ac:dyDescent="0.25">
      <c r="B55" s="196" t="s">
        <v>482</v>
      </c>
      <c r="C55" s="212" t="s">
        <v>483</v>
      </c>
      <c r="D55" s="168" t="s">
        <v>484</v>
      </c>
      <c r="E55" s="247"/>
      <c r="F55" s="251"/>
      <c r="G55" s="251"/>
      <c r="H55" s="247"/>
      <c r="I55" s="247"/>
      <c r="J55" s="247"/>
      <c r="K55" s="247"/>
      <c r="L55" s="247"/>
      <c r="M55" s="247"/>
      <c r="N55" s="247"/>
      <c r="O55" s="247"/>
      <c r="P55" s="247"/>
      <c r="Q55" s="259"/>
      <c r="R55" s="249"/>
      <c r="S55" s="249"/>
      <c r="T55" s="250"/>
    </row>
    <row r="56" spans="2:20" ht="31.5" x14ac:dyDescent="0.25">
      <c r="B56" s="196" t="s">
        <v>485</v>
      </c>
      <c r="C56" s="212" t="s">
        <v>486</v>
      </c>
      <c r="D56" s="168" t="s">
        <v>487</v>
      </c>
      <c r="E56" s="247"/>
      <c r="F56" s="252">
        <v>2</v>
      </c>
      <c r="G56" s="251"/>
      <c r="H56" s="247"/>
      <c r="I56" s="246">
        <v>2</v>
      </c>
      <c r="J56" s="247"/>
      <c r="K56" s="247"/>
      <c r="L56" s="246">
        <v>2</v>
      </c>
      <c r="M56" s="261"/>
      <c r="N56" s="261"/>
      <c r="O56" s="261"/>
      <c r="P56" s="246">
        <v>2</v>
      </c>
      <c r="Q56" s="259"/>
      <c r="R56" s="249"/>
      <c r="S56" s="249"/>
      <c r="T56" s="250"/>
    </row>
    <row r="57" spans="2:20" ht="31.5" x14ac:dyDescent="0.25">
      <c r="B57" s="196" t="s">
        <v>488</v>
      </c>
      <c r="C57" s="212" t="s">
        <v>489</v>
      </c>
      <c r="D57" s="168" t="s">
        <v>490</v>
      </c>
      <c r="E57" s="247"/>
      <c r="F57" s="252">
        <v>1</v>
      </c>
      <c r="G57" s="251"/>
      <c r="H57" s="247"/>
      <c r="I57" s="246">
        <v>1</v>
      </c>
      <c r="J57" s="247"/>
      <c r="K57" s="247"/>
      <c r="L57" s="246">
        <v>1</v>
      </c>
      <c r="M57" s="261"/>
      <c r="N57" s="261"/>
      <c r="O57" s="261"/>
      <c r="P57" s="246">
        <v>1</v>
      </c>
      <c r="Q57" s="259"/>
      <c r="R57" s="249"/>
      <c r="S57" s="249"/>
      <c r="T57" s="250"/>
    </row>
    <row r="58" spans="2:20" ht="31.5" x14ac:dyDescent="0.25">
      <c r="B58" s="196" t="s">
        <v>491</v>
      </c>
      <c r="C58" s="212" t="s">
        <v>492</v>
      </c>
      <c r="D58" s="168" t="s">
        <v>493</v>
      </c>
      <c r="E58" s="246">
        <v>4</v>
      </c>
      <c r="F58" s="252">
        <v>4</v>
      </c>
      <c r="G58" s="252">
        <v>4</v>
      </c>
      <c r="H58" s="246">
        <v>4</v>
      </c>
      <c r="I58" s="246">
        <v>4</v>
      </c>
      <c r="J58" s="246">
        <v>4</v>
      </c>
      <c r="K58" s="246">
        <v>4</v>
      </c>
      <c r="L58" s="246">
        <v>4</v>
      </c>
      <c r="M58" s="246">
        <v>4</v>
      </c>
      <c r="N58" s="246">
        <v>4</v>
      </c>
      <c r="O58" s="246">
        <v>4</v>
      </c>
      <c r="P58" s="246">
        <v>4</v>
      </c>
      <c r="Q58" s="259"/>
      <c r="R58" s="249"/>
      <c r="S58" s="249"/>
      <c r="T58" s="250"/>
    </row>
    <row r="59" spans="2:20" ht="47.25" x14ac:dyDescent="0.25">
      <c r="B59" s="196" t="s">
        <v>494</v>
      </c>
      <c r="C59" s="212" t="s">
        <v>495</v>
      </c>
      <c r="D59" s="168" t="s">
        <v>493</v>
      </c>
      <c r="E59" s="246">
        <v>4</v>
      </c>
      <c r="F59" s="252">
        <v>4</v>
      </c>
      <c r="G59" s="252">
        <v>4</v>
      </c>
      <c r="H59" s="246">
        <v>4</v>
      </c>
      <c r="I59" s="246">
        <v>4</v>
      </c>
      <c r="J59" s="246">
        <v>4</v>
      </c>
      <c r="K59" s="246">
        <v>4</v>
      </c>
      <c r="L59" s="246">
        <v>4</v>
      </c>
      <c r="M59" s="246">
        <v>4</v>
      </c>
      <c r="N59" s="246">
        <v>4</v>
      </c>
      <c r="O59" s="246">
        <v>4</v>
      </c>
      <c r="P59" s="246">
        <v>4</v>
      </c>
      <c r="Q59" s="259"/>
      <c r="R59" s="249"/>
      <c r="S59" s="249"/>
      <c r="T59" s="250"/>
    </row>
    <row r="60" spans="2:20" ht="31.5" x14ac:dyDescent="0.25">
      <c r="B60" s="195" t="s">
        <v>496</v>
      </c>
      <c r="C60" s="212" t="s">
        <v>497</v>
      </c>
      <c r="D60" s="168" t="s">
        <v>498</v>
      </c>
      <c r="E60" s="246"/>
      <c r="F60" s="252"/>
      <c r="G60" s="252"/>
      <c r="H60" s="246"/>
      <c r="I60" s="246"/>
      <c r="J60" s="246"/>
      <c r="K60" s="246"/>
      <c r="L60" s="246"/>
      <c r="M60" s="246"/>
      <c r="N60" s="246"/>
      <c r="O60" s="246"/>
      <c r="P60" s="246"/>
      <c r="Q60" s="259"/>
      <c r="R60" s="249"/>
      <c r="S60" s="249"/>
      <c r="T60" s="250"/>
    </row>
    <row r="61" spans="2:20" x14ac:dyDescent="0.25">
      <c r="B61" s="262"/>
    </row>
  </sheetData>
  <mergeCells count="12">
    <mergeCell ref="Q9:S9"/>
    <mergeCell ref="T9:T10"/>
    <mergeCell ref="B2:T2"/>
    <mergeCell ref="B3:T3"/>
    <mergeCell ref="B4:T4"/>
    <mergeCell ref="B9:B10"/>
    <mergeCell ref="C9:C10"/>
    <mergeCell ref="D9:D10"/>
    <mergeCell ref="E9:G9"/>
    <mergeCell ref="H9:J9"/>
    <mergeCell ref="K9:M9"/>
    <mergeCell ref="N9:P9"/>
  </mergeCells>
  <pageMargins left="0.70866141732283472" right="0.70866141732283472" top="0.74803149606299213" bottom="0.74803149606299213" header="0.31496062992125984" footer="0.31496062992125984"/>
  <pageSetup paperSize="5" scale="78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2:U104"/>
  <sheetViews>
    <sheetView showGridLines="0" zoomScaleNormal="100" workbookViewId="0">
      <selection activeCell="A60" sqref="A60"/>
    </sheetView>
  </sheetViews>
  <sheetFormatPr baseColWidth="10" defaultColWidth="11.42578125" defaultRowHeight="15" x14ac:dyDescent="0.25"/>
  <cols>
    <col min="1" max="1" width="37.7109375" style="378" customWidth="1"/>
    <col min="2" max="2" width="28.85546875" customWidth="1"/>
    <col min="3" max="3" width="31.140625" customWidth="1"/>
    <col min="4" max="4" width="4.7109375" customWidth="1"/>
    <col min="5" max="5" width="4" customWidth="1"/>
    <col min="6" max="6" width="3.7109375" customWidth="1"/>
    <col min="7" max="7" width="3.5703125" customWidth="1"/>
    <col min="8" max="8" width="3.85546875" customWidth="1"/>
    <col min="9" max="9" width="4.42578125" customWidth="1"/>
    <col min="10" max="10" width="3.5703125" customWidth="1"/>
    <col min="11" max="11" width="3.7109375" customWidth="1"/>
    <col min="12" max="13" width="4" customWidth="1"/>
    <col min="14" max="14" width="4.28515625" bestFit="1" customWidth="1"/>
    <col min="15" max="15" width="2.85546875" customWidth="1"/>
    <col min="16" max="16" width="15" style="274" customWidth="1"/>
    <col min="17" max="17" width="9" customWidth="1"/>
    <col min="18" max="18" width="10.7109375" customWidth="1"/>
    <col min="19" max="19" width="9.140625" customWidth="1"/>
  </cols>
  <sheetData>
    <row r="2" spans="1:19" ht="33.75" x14ac:dyDescent="0.5">
      <c r="A2" s="1339" t="s">
        <v>0</v>
      </c>
      <c r="B2" s="1339"/>
      <c r="C2" s="1339"/>
      <c r="D2" s="1339"/>
      <c r="E2" s="1339"/>
      <c r="F2" s="1339"/>
      <c r="G2" s="1339"/>
      <c r="H2" s="1339"/>
      <c r="I2" s="1339"/>
      <c r="J2" s="1339"/>
      <c r="K2" s="1339"/>
      <c r="L2" s="1339"/>
      <c r="M2" s="1339"/>
      <c r="N2" s="1339"/>
      <c r="O2" s="1339"/>
      <c r="P2" s="1339"/>
      <c r="Q2" s="1339"/>
      <c r="R2" s="1339"/>
      <c r="S2" s="1339"/>
    </row>
    <row r="3" spans="1:19" ht="37.5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1" x14ac:dyDescent="0.35">
      <c r="A4" s="264"/>
      <c r="B4" s="265"/>
      <c r="C4" s="1309" t="s">
        <v>499</v>
      </c>
      <c r="D4" s="1309"/>
      <c r="E4" s="1309"/>
      <c r="F4" s="1309"/>
      <c r="G4" s="1309"/>
      <c r="H4" s="1309"/>
      <c r="I4" s="1309"/>
      <c r="J4" s="1309"/>
      <c r="K4" s="1309"/>
      <c r="L4" s="1309"/>
      <c r="M4" s="265"/>
      <c r="N4" s="265"/>
      <c r="O4" s="265"/>
      <c r="P4" s="266"/>
      <c r="Q4" s="265"/>
      <c r="R4" s="265"/>
      <c r="S4" s="265"/>
    </row>
    <row r="5" spans="1:19" ht="18.75" x14ac:dyDescent="0.3">
      <c r="A5" s="267" t="s">
        <v>500</v>
      </c>
      <c r="B5" s="20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0"/>
      <c r="N5" s="20"/>
      <c r="O5" s="20"/>
      <c r="P5" s="269"/>
      <c r="Q5" s="20"/>
      <c r="R5" s="20"/>
      <c r="S5" s="20"/>
    </row>
    <row r="6" spans="1:19" ht="21" customHeight="1" x14ac:dyDescent="0.3">
      <c r="A6" s="86" t="s">
        <v>501</v>
      </c>
      <c r="B6" s="20"/>
      <c r="C6" s="20"/>
      <c r="D6" s="20"/>
      <c r="E6" s="270"/>
      <c r="F6" s="270"/>
      <c r="G6" s="270"/>
      <c r="H6" s="270"/>
      <c r="I6" s="20"/>
      <c r="J6" s="20"/>
      <c r="K6" s="271"/>
      <c r="L6" s="20"/>
      <c r="M6" s="20"/>
      <c r="N6" s="20"/>
      <c r="O6" s="20"/>
      <c r="P6" s="272"/>
      <c r="Q6" s="20"/>
      <c r="R6" s="20"/>
      <c r="S6" s="20"/>
    </row>
    <row r="7" spans="1:19" ht="21.75" customHeight="1" x14ac:dyDescent="0.3">
      <c r="A7" s="273" t="s">
        <v>502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20"/>
      <c r="R7" s="20"/>
      <c r="S7" s="20"/>
    </row>
    <row r="8" spans="1:19" ht="12" customHeight="1" x14ac:dyDescent="0.3">
      <c r="A8" s="275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Q8" s="20"/>
      <c r="R8" s="20"/>
      <c r="S8" s="20"/>
    </row>
    <row r="9" spans="1:19" ht="15" customHeight="1" x14ac:dyDescent="0.25">
      <c r="A9" s="1340" t="s">
        <v>4</v>
      </c>
      <c r="B9" s="1341" t="s">
        <v>5</v>
      </c>
      <c r="C9" s="1342" t="s">
        <v>503</v>
      </c>
      <c r="D9" s="1343" t="s">
        <v>7</v>
      </c>
      <c r="E9" s="1343"/>
      <c r="F9" s="1343"/>
      <c r="G9" s="1343" t="s">
        <v>8</v>
      </c>
      <c r="H9" s="1343"/>
      <c r="I9" s="1343"/>
      <c r="J9" s="1343" t="s">
        <v>9</v>
      </c>
      <c r="K9" s="1343"/>
      <c r="L9" s="1343"/>
      <c r="M9" s="1343" t="s">
        <v>10</v>
      </c>
      <c r="N9" s="1343"/>
      <c r="O9" s="1343"/>
      <c r="P9" s="1341" t="s">
        <v>11</v>
      </c>
      <c r="Q9" s="1341"/>
      <c r="R9" s="1341"/>
      <c r="S9" s="1344" t="s">
        <v>12</v>
      </c>
    </row>
    <row r="10" spans="1:19" x14ac:dyDescent="0.25">
      <c r="A10" s="1340"/>
      <c r="B10" s="1341"/>
      <c r="C10" s="1342"/>
      <c r="D10" s="276" t="s">
        <v>13</v>
      </c>
      <c r="E10" s="276" t="s">
        <v>14</v>
      </c>
      <c r="F10" s="276" t="s">
        <v>15</v>
      </c>
      <c r="G10" s="276" t="s">
        <v>16</v>
      </c>
      <c r="H10" s="276" t="s">
        <v>17</v>
      </c>
      <c r="I10" s="276" t="s">
        <v>18</v>
      </c>
      <c r="J10" s="276" t="s">
        <v>19</v>
      </c>
      <c r="K10" s="276" t="s">
        <v>20</v>
      </c>
      <c r="L10" s="276" t="s">
        <v>21</v>
      </c>
      <c r="M10" s="276" t="s">
        <v>22</v>
      </c>
      <c r="N10" s="276" t="s">
        <v>23</v>
      </c>
      <c r="O10" s="276" t="s">
        <v>24</v>
      </c>
      <c r="P10" s="277" t="s">
        <v>25</v>
      </c>
      <c r="Q10" s="278" t="s">
        <v>504</v>
      </c>
      <c r="R10" s="276" t="s">
        <v>27</v>
      </c>
      <c r="S10" s="1344"/>
    </row>
    <row r="11" spans="1:19" ht="76.5" customHeight="1" x14ac:dyDescent="0.25">
      <c r="A11" s="279" t="s">
        <v>505</v>
      </c>
      <c r="B11" s="186" t="s">
        <v>506</v>
      </c>
      <c r="C11" s="280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2">
        <f>SUM(P12:P22)</f>
        <v>1470130</v>
      </c>
      <c r="Q11" s="189"/>
      <c r="R11" s="189"/>
      <c r="S11" s="190"/>
    </row>
    <row r="12" spans="1:19" ht="24" customHeight="1" x14ac:dyDescent="0.25">
      <c r="A12" s="1345" t="s">
        <v>507</v>
      </c>
      <c r="B12" s="1347" t="s">
        <v>508</v>
      </c>
      <c r="C12" s="283" t="s">
        <v>509</v>
      </c>
      <c r="D12" s="284" t="s">
        <v>510</v>
      </c>
      <c r="E12" s="285">
        <v>1</v>
      </c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6">
        <v>55000</v>
      </c>
      <c r="Q12" s="287"/>
      <c r="R12" s="287"/>
      <c r="S12" s="288" t="s">
        <v>511</v>
      </c>
    </row>
    <row r="13" spans="1:19" ht="33.75" customHeight="1" x14ac:dyDescent="0.25">
      <c r="A13" s="1346"/>
      <c r="B13" s="1348"/>
      <c r="C13" s="289" t="s">
        <v>512</v>
      </c>
      <c r="D13" s="284"/>
      <c r="E13" s="285">
        <v>2</v>
      </c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90">
        <v>212000</v>
      </c>
      <c r="Q13" s="287"/>
      <c r="R13" s="287"/>
      <c r="S13" s="288" t="s">
        <v>511</v>
      </c>
    </row>
    <row r="14" spans="1:19" ht="52.5" customHeight="1" x14ac:dyDescent="0.25">
      <c r="A14" s="127" t="s">
        <v>513</v>
      </c>
      <c r="B14" s="212" t="s">
        <v>514</v>
      </c>
      <c r="C14" s="289" t="s">
        <v>515</v>
      </c>
      <c r="D14" s="291">
        <v>2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292">
        <v>7130</v>
      </c>
      <c r="Q14" s="293"/>
      <c r="R14" s="293"/>
      <c r="S14" s="288" t="s">
        <v>511</v>
      </c>
    </row>
    <row r="15" spans="1:19" ht="48" customHeight="1" x14ac:dyDescent="0.25">
      <c r="A15" s="1347" t="s">
        <v>516</v>
      </c>
      <c r="B15" s="1347" t="s">
        <v>517</v>
      </c>
      <c r="C15" s="294" t="s">
        <v>518</v>
      </c>
      <c r="D15" s="291">
        <v>1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295">
        <v>20000</v>
      </c>
      <c r="Q15" s="293"/>
      <c r="R15" s="293"/>
      <c r="S15" s="288" t="s">
        <v>511</v>
      </c>
    </row>
    <row r="16" spans="1:19" ht="31.5" x14ac:dyDescent="0.25">
      <c r="A16" s="1349"/>
      <c r="B16" s="1349"/>
      <c r="C16" s="296" t="s">
        <v>519</v>
      </c>
      <c r="D16" s="291">
        <v>1</v>
      </c>
      <c r="E16" s="297"/>
      <c r="F16" s="297"/>
      <c r="G16" s="297"/>
      <c r="H16" s="297"/>
      <c r="I16" s="297"/>
      <c r="J16" s="297"/>
      <c r="K16" s="297"/>
      <c r="L16" s="72"/>
      <c r="M16" s="72"/>
      <c r="N16" s="72"/>
      <c r="O16" s="72"/>
      <c r="P16" s="298">
        <v>120000</v>
      </c>
      <c r="Q16" s="299"/>
      <c r="R16" s="300"/>
      <c r="S16" s="288" t="s">
        <v>511</v>
      </c>
    </row>
    <row r="17" spans="1:19" ht="73.5" customHeight="1" x14ac:dyDescent="0.25">
      <c r="A17" s="1349"/>
      <c r="B17" s="1349"/>
      <c r="C17" s="296" t="s">
        <v>520</v>
      </c>
      <c r="D17" s="301"/>
      <c r="E17" s="297"/>
      <c r="F17" s="297"/>
      <c r="G17" s="297"/>
      <c r="H17" s="291"/>
      <c r="I17" s="291"/>
      <c r="J17" s="291"/>
      <c r="K17" s="291"/>
      <c r="L17" s="291"/>
      <c r="M17" s="291"/>
      <c r="N17" s="72"/>
      <c r="O17" s="72"/>
      <c r="P17" s="1350"/>
      <c r="Q17" s="302"/>
      <c r="R17" s="1353"/>
      <c r="S17" s="1356" t="s">
        <v>521</v>
      </c>
    </row>
    <row r="18" spans="1:19" ht="90.75" customHeight="1" x14ac:dyDescent="0.25">
      <c r="A18" s="1349"/>
      <c r="B18" s="1349"/>
      <c r="C18" s="296" t="s">
        <v>522</v>
      </c>
      <c r="D18" s="301"/>
      <c r="E18" s="297"/>
      <c r="F18" s="297"/>
      <c r="G18" s="297"/>
      <c r="H18" s="291"/>
      <c r="I18" s="291"/>
      <c r="J18" s="291"/>
      <c r="K18" s="291"/>
      <c r="L18" s="291"/>
      <c r="M18" s="291"/>
      <c r="N18" s="72"/>
      <c r="O18" s="72"/>
      <c r="P18" s="1351"/>
      <c r="Q18" s="303"/>
      <c r="R18" s="1354"/>
      <c r="S18" s="1357"/>
    </row>
    <row r="19" spans="1:19" ht="41.25" customHeight="1" x14ac:dyDescent="0.25">
      <c r="A19" s="1349"/>
      <c r="B19" s="1349"/>
      <c r="C19" s="296" t="s">
        <v>523</v>
      </c>
      <c r="D19" s="301"/>
      <c r="E19" s="297"/>
      <c r="F19" s="297"/>
      <c r="G19" s="297"/>
      <c r="H19" s="291"/>
      <c r="I19" s="291"/>
      <c r="J19" s="291"/>
      <c r="K19" s="291"/>
      <c r="L19" s="291"/>
      <c r="M19" s="291"/>
      <c r="N19" s="72"/>
      <c r="O19" s="72"/>
      <c r="P19" s="1352"/>
      <c r="Q19" s="303"/>
      <c r="R19" s="1355"/>
      <c r="S19" s="1358"/>
    </row>
    <row r="20" spans="1:19" ht="31.5" x14ac:dyDescent="0.25">
      <c r="A20" s="1349"/>
      <c r="B20" s="1349"/>
      <c r="C20" s="296" t="s">
        <v>524</v>
      </c>
      <c r="D20" s="291">
        <v>1</v>
      </c>
      <c r="E20" s="297"/>
      <c r="F20" s="297"/>
      <c r="G20" s="297"/>
      <c r="H20" s="297"/>
      <c r="I20" s="297"/>
      <c r="J20" s="297"/>
      <c r="K20" s="297"/>
      <c r="L20" s="297"/>
      <c r="M20" s="297"/>
      <c r="N20" s="72"/>
      <c r="O20" s="72"/>
      <c r="P20" s="304">
        <v>1056000</v>
      </c>
      <c r="Q20" s="299"/>
      <c r="R20" s="300"/>
      <c r="S20" s="288" t="s">
        <v>511</v>
      </c>
    </row>
    <row r="21" spans="1:19" ht="31.5" x14ac:dyDescent="0.25">
      <c r="A21" s="1349"/>
      <c r="B21" s="1349"/>
      <c r="C21" s="296" t="s">
        <v>525</v>
      </c>
      <c r="D21" s="291">
        <v>400</v>
      </c>
      <c r="E21" s="297"/>
      <c r="F21" s="297"/>
      <c r="G21" s="297"/>
      <c r="H21" s="301"/>
      <c r="I21" s="297"/>
      <c r="J21" s="297"/>
      <c r="K21" s="297"/>
      <c r="L21" s="297"/>
      <c r="M21" s="305"/>
      <c r="N21" s="297"/>
      <c r="O21" s="297"/>
      <c r="P21" s="38"/>
      <c r="Q21" s="306"/>
      <c r="R21" s="306"/>
      <c r="S21" s="288" t="s">
        <v>511</v>
      </c>
    </row>
    <row r="22" spans="1:19" ht="84" customHeight="1" x14ac:dyDescent="0.25">
      <c r="A22" s="1348"/>
      <c r="B22" s="1348"/>
      <c r="C22" s="296" t="s">
        <v>526</v>
      </c>
      <c r="D22" s="297"/>
      <c r="E22" s="297"/>
      <c r="F22" s="297"/>
      <c r="G22" s="297"/>
      <c r="H22" s="285"/>
      <c r="I22" s="291"/>
      <c r="J22" s="291"/>
      <c r="K22" s="291"/>
      <c r="L22" s="297"/>
      <c r="M22" s="297"/>
      <c r="N22" s="297"/>
      <c r="O22" s="297"/>
      <c r="P22" s="38"/>
      <c r="Q22" s="307"/>
      <c r="R22" s="307"/>
      <c r="S22" s="308" t="s">
        <v>521</v>
      </c>
    </row>
    <row r="23" spans="1:19" ht="48.75" customHeight="1" x14ac:dyDescent="0.25">
      <c r="A23" s="309" t="s">
        <v>527</v>
      </c>
      <c r="B23" s="310" t="s">
        <v>528</v>
      </c>
      <c r="C23" s="310" t="s">
        <v>528</v>
      </c>
      <c r="D23" s="311"/>
      <c r="E23" s="311"/>
      <c r="F23" s="311"/>
      <c r="G23" s="311"/>
      <c r="H23" s="281"/>
      <c r="I23" s="311"/>
      <c r="J23" s="311"/>
      <c r="K23" s="311"/>
      <c r="L23" s="311"/>
      <c r="M23" s="311"/>
      <c r="N23" s="311"/>
      <c r="O23" s="311"/>
      <c r="P23" s="282">
        <f>SUM(P25:P31)</f>
        <v>458565.45</v>
      </c>
      <c r="Q23" s="312"/>
      <c r="R23" s="312"/>
      <c r="S23" s="313"/>
    </row>
    <row r="24" spans="1:19" ht="51" customHeight="1" x14ac:dyDescent="0.25">
      <c r="A24" s="314" t="s">
        <v>529</v>
      </c>
      <c r="B24" s="219" t="s">
        <v>530</v>
      </c>
      <c r="C24" s="315" t="s">
        <v>531</v>
      </c>
      <c r="D24" s="316"/>
      <c r="E24" s="285"/>
      <c r="F24" s="285"/>
      <c r="G24" s="285"/>
      <c r="H24" s="285"/>
      <c r="I24" s="285"/>
      <c r="J24" s="285"/>
      <c r="K24" s="316"/>
      <c r="L24" s="316"/>
      <c r="M24" s="316"/>
      <c r="N24" s="316"/>
      <c r="O24" s="316"/>
      <c r="Q24" s="317"/>
      <c r="R24" s="317"/>
      <c r="S24" s="318"/>
    </row>
    <row r="25" spans="1:19" ht="51" customHeight="1" x14ac:dyDescent="0.25">
      <c r="A25" s="319" t="s">
        <v>532</v>
      </c>
      <c r="B25" s="202" t="s">
        <v>533</v>
      </c>
      <c r="C25" s="320" t="s">
        <v>534</v>
      </c>
      <c r="D25" s="316"/>
      <c r="E25" s="284"/>
      <c r="F25" s="291">
        <v>1</v>
      </c>
      <c r="G25" s="284"/>
      <c r="H25" s="284"/>
      <c r="I25" s="284"/>
      <c r="J25" s="284"/>
      <c r="K25" s="316"/>
      <c r="L25" s="316"/>
      <c r="M25" s="316"/>
      <c r="N25" s="316"/>
      <c r="O25" s="316"/>
      <c r="P25" s="321"/>
      <c r="Q25" s="322"/>
      <c r="R25" s="322"/>
      <c r="S25" s="323" t="s">
        <v>535</v>
      </c>
    </row>
    <row r="26" spans="1:19" ht="51" customHeight="1" x14ac:dyDescent="0.25">
      <c r="A26" s="324" t="s">
        <v>536</v>
      </c>
      <c r="B26" s="201" t="s">
        <v>257</v>
      </c>
      <c r="C26" s="315" t="s">
        <v>537</v>
      </c>
      <c r="D26" s="316"/>
      <c r="E26" s="284"/>
      <c r="F26" s="291"/>
      <c r="G26" s="284"/>
      <c r="H26" s="284"/>
      <c r="I26" s="284"/>
      <c r="J26" s="284"/>
      <c r="K26" s="316"/>
      <c r="L26" s="316"/>
      <c r="M26" s="316"/>
      <c r="N26" s="316"/>
      <c r="O26" s="316"/>
      <c r="P26" s="321"/>
      <c r="Q26" s="322"/>
      <c r="R26" s="322"/>
      <c r="S26" s="323"/>
    </row>
    <row r="27" spans="1:19" ht="29.25" customHeight="1" x14ac:dyDescent="0.25">
      <c r="A27" s="1345" t="s">
        <v>538</v>
      </c>
      <c r="B27" s="1347" t="s">
        <v>257</v>
      </c>
      <c r="C27" s="296" t="s">
        <v>539</v>
      </c>
      <c r="D27" s="297"/>
      <c r="E27" s="297"/>
      <c r="F27" s="297"/>
      <c r="G27" s="291">
        <v>3</v>
      </c>
      <c r="H27" s="72"/>
      <c r="I27" s="72"/>
      <c r="J27" s="72"/>
      <c r="K27" s="72"/>
      <c r="L27" s="72"/>
      <c r="M27" s="72"/>
      <c r="N27" s="72"/>
      <c r="O27" s="72"/>
      <c r="P27" s="325">
        <v>36000</v>
      </c>
      <c r="Q27" s="1359"/>
      <c r="R27" s="1359"/>
      <c r="S27" s="1362" t="s">
        <v>511</v>
      </c>
    </row>
    <row r="28" spans="1:19" ht="42" customHeight="1" x14ac:dyDescent="0.25">
      <c r="A28" s="1372"/>
      <c r="B28" s="1349"/>
      <c r="C28" s="326" t="s">
        <v>540</v>
      </c>
      <c r="D28" s="297"/>
      <c r="E28" s="297"/>
      <c r="F28" s="297"/>
      <c r="G28" s="297"/>
      <c r="H28" s="72"/>
      <c r="I28" s="72"/>
      <c r="J28" s="291">
        <v>3</v>
      </c>
      <c r="K28" s="72"/>
      <c r="L28" s="72"/>
      <c r="M28" s="72"/>
      <c r="N28" s="72"/>
      <c r="O28" s="72"/>
      <c r="P28" s="325">
        <v>72000</v>
      </c>
      <c r="Q28" s="1360"/>
      <c r="R28" s="1360"/>
      <c r="S28" s="1363"/>
    </row>
    <row r="29" spans="1:19" ht="68.25" customHeight="1" x14ac:dyDescent="0.25">
      <c r="A29" s="1372"/>
      <c r="B29" s="1349"/>
      <c r="C29" s="326" t="s">
        <v>541</v>
      </c>
      <c r="D29" s="297"/>
      <c r="E29" s="297"/>
      <c r="F29" s="297"/>
      <c r="G29" s="297"/>
      <c r="H29" s="291">
        <v>3</v>
      </c>
      <c r="I29" s="72"/>
      <c r="J29" s="72"/>
      <c r="K29" s="72"/>
      <c r="L29" s="72"/>
      <c r="M29" s="72"/>
      <c r="N29" s="72"/>
      <c r="O29" s="72"/>
      <c r="P29" s="325">
        <v>107565.45</v>
      </c>
      <c r="Q29" s="1360"/>
      <c r="R29" s="1360"/>
      <c r="S29" s="1363"/>
    </row>
    <row r="30" spans="1:19" ht="51" customHeight="1" x14ac:dyDescent="0.25">
      <c r="A30" s="1372"/>
      <c r="B30" s="1349"/>
      <c r="C30" s="326" t="s">
        <v>542</v>
      </c>
      <c r="D30" s="297"/>
      <c r="E30" s="291">
        <v>3</v>
      </c>
      <c r="F30" s="297"/>
      <c r="G30" s="297"/>
      <c r="H30" s="72"/>
      <c r="I30" s="72"/>
      <c r="J30" s="72"/>
      <c r="K30" s="72"/>
      <c r="L30" s="72"/>
      <c r="M30" s="72"/>
      <c r="N30" s="72"/>
      <c r="O30" s="72"/>
      <c r="P30" s="325">
        <v>108000</v>
      </c>
      <c r="Q30" s="1360"/>
      <c r="R30" s="1360"/>
      <c r="S30" s="1363"/>
    </row>
    <row r="31" spans="1:19" ht="59.25" customHeight="1" x14ac:dyDescent="0.25">
      <c r="A31" s="1372"/>
      <c r="B31" s="1349"/>
      <c r="C31" s="326" t="s">
        <v>543</v>
      </c>
      <c r="D31" s="297"/>
      <c r="E31" s="291">
        <v>3</v>
      </c>
      <c r="F31" s="297"/>
      <c r="G31" s="297"/>
      <c r="H31" s="72"/>
      <c r="I31" s="72"/>
      <c r="J31" s="72"/>
      <c r="K31" s="72"/>
      <c r="L31" s="72"/>
      <c r="M31" s="72"/>
      <c r="N31" s="72"/>
      <c r="O31" s="72"/>
      <c r="P31" s="327">
        <v>135000</v>
      </c>
      <c r="Q31" s="1361"/>
      <c r="R31" s="1361"/>
      <c r="S31" s="1364"/>
    </row>
    <row r="32" spans="1:19" ht="68.25" customHeight="1" x14ac:dyDescent="0.25">
      <c r="A32" s="314" t="s">
        <v>544</v>
      </c>
      <c r="B32" s="219" t="s">
        <v>545</v>
      </c>
      <c r="C32" s="328" t="s">
        <v>546</v>
      </c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329"/>
      <c r="P32" s="321">
        <f>SUM(P33:P46)</f>
        <v>266345</v>
      </c>
      <c r="Q32" s="330"/>
      <c r="R32" s="317"/>
      <c r="S32" s="318"/>
    </row>
    <row r="33" spans="1:21" ht="31.5" x14ac:dyDescent="0.25">
      <c r="A33" s="1365" t="s">
        <v>547</v>
      </c>
      <c r="B33" s="1365" t="s">
        <v>548</v>
      </c>
      <c r="C33" s="331" t="s">
        <v>549</v>
      </c>
      <c r="D33" s="332">
        <v>1</v>
      </c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4">
        <v>15000</v>
      </c>
      <c r="Q33" s="1366"/>
      <c r="R33" s="1353"/>
      <c r="S33" s="1362" t="s">
        <v>511</v>
      </c>
    </row>
    <row r="34" spans="1:21" ht="42" customHeight="1" x14ac:dyDescent="0.25">
      <c r="A34" s="1365"/>
      <c r="B34" s="1365"/>
      <c r="C34" s="289" t="s">
        <v>550</v>
      </c>
      <c r="D34" s="332">
        <v>1</v>
      </c>
      <c r="E34" s="333"/>
      <c r="F34" s="333"/>
      <c r="G34" s="333"/>
      <c r="H34" s="333"/>
      <c r="I34" s="333"/>
      <c r="J34" s="333"/>
      <c r="K34" s="333"/>
      <c r="L34" s="333"/>
      <c r="M34" s="332">
        <v>1</v>
      </c>
      <c r="N34" s="333"/>
      <c r="O34" s="333"/>
      <c r="P34" s="335">
        <v>30000</v>
      </c>
      <c r="Q34" s="1367"/>
      <c r="R34" s="1354"/>
      <c r="S34" s="1363"/>
    </row>
    <row r="35" spans="1:21" ht="15.75" x14ac:dyDescent="0.25">
      <c r="A35" s="1347" t="s">
        <v>551</v>
      </c>
      <c r="B35" s="1347" t="s">
        <v>552</v>
      </c>
      <c r="C35" s="336" t="s">
        <v>553</v>
      </c>
      <c r="D35" s="297"/>
      <c r="E35" s="72"/>
      <c r="F35" s="72"/>
      <c r="G35" s="291">
        <v>15</v>
      </c>
      <c r="H35" s="72"/>
      <c r="I35" s="72"/>
      <c r="J35" s="72"/>
      <c r="K35" s="72"/>
      <c r="L35" s="72"/>
      <c r="M35" s="72"/>
      <c r="N35" s="72"/>
      <c r="O35" s="72"/>
      <c r="P35" s="335">
        <v>7500</v>
      </c>
      <c r="Q35" s="1367"/>
      <c r="R35" s="1354"/>
      <c r="S35" s="1363"/>
      <c r="U35" s="337"/>
    </row>
    <row r="36" spans="1:21" ht="31.5" x14ac:dyDescent="0.25">
      <c r="A36" s="1349"/>
      <c r="B36" s="1349"/>
      <c r="C36" s="336" t="s">
        <v>554</v>
      </c>
      <c r="D36" s="297"/>
      <c r="E36" s="72"/>
      <c r="F36" s="72"/>
      <c r="G36" s="291">
        <v>10</v>
      </c>
      <c r="H36" s="72"/>
      <c r="I36" s="72"/>
      <c r="J36" s="72"/>
      <c r="K36" s="72"/>
      <c r="L36" s="72"/>
      <c r="M36" s="72"/>
      <c r="N36" s="72"/>
      <c r="O36" s="72"/>
      <c r="P36" s="335">
        <v>50000</v>
      </c>
      <c r="Q36" s="1367"/>
      <c r="R36" s="1354"/>
      <c r="S36" s="1363"/>
    </row>
    <row r="37" spans="1:21" ht="15.75" x14ac:dyDescent="0.25">
      <c r="A37" s="1349"/>
      <c r="B37" s="1349"/>
      <c r="C37" s="294" t="s">
        <v>555</v>
      </c>
      <c r="D37" s="297"/>
      <c r="E37" s="72"/>
      <c r="F37" s="338"/>
      <c r="G37" s="72"/>
      <c r="H37" s="291">
        <v>500</v>
      </c>
      <c r="I37" s="72"/>
      <c r="J37" s="72"/>
      <c r="K37" s="72"/>
      <c r="L37" s="72"/>
      <c r="M37" s="72"/>
      <c r="N37" s="72"/>
      <c r="O37" s="72"/>
      <c r="P37" s="335">
        <v>3250</v>
      </c>
      <c r="Q37" s="1367"/>
      <c r="R37" s="1354"/>
      <c r="S37" s="1363"/>
    </row>
    <row r="38" spans="1:21" ht="31.5" x14ac:dyDescent="0.25">
      <c r="A38" s="1349"/>
      <c r="B38" s="1349"/>
      <c r="C38" s="294" t="s">
        <v>556</v>
      </c>
      <c r="D38" s="297"/>
      <c r="E38" s="72"/>
      <c r="F38" s="338"/>
      <c r="G38" s="72"/>
      <c r="H38" s="291">
        <v>500</v>
      </c>
      <c r="I38" s="72"/>
      <c r="J38" s="72"/>
      <c r="K38" s="72"/>
      <c r="L38" s="72"/>
      <c r="M38" s="72"/>
      <c r="N38" s="72"/>
      <c r="O38" s="72"/>
      <c r="P38" s="335">
        <v>3500</v>
      </c>
      <c r="Q38" s="1367"/>
      <c r="R38" s="1354"/>
      <c r="S38" s="1363"/>
    </row>
    <row r="39" spans="1:21" ht="31.5" x14ac:dyDescent="0.25">
      <c r="A39" s="1349"/>
      <c r="B39" s="1349"/>
      <c r="C39" s="296" t="s">
        <v>557</v>
      </c>
      <c r="D39" s="301"/>
      <c r="E39" s="297"/>
      <c r="F39" s="339"/>
      <c r="G39" s="291">
        <v>10</v>
      </c>
      <c r="H39" s="72"/>
      <c r="I39" s="72"/>
      <c r="J39" s="72"/>
      <c r="K39" s="72"/>
      <c r="L39" s="72"/>
      <c r="M39" s="72"/>
      <c r="N39" s="72"/>
      <c r="O39" s="72"/>
      <c r="P39" s="335">
        <v>35000</v>
      </c>
      <c r="Q39" s="1367"/>
      <c r="R39" s="1354"/>
      <c r="S39" s="1363"/>
    </row>
    <row r="40" spans="1:21" ht="57" customHeight="1" x14ac:dyDescent="0.25">
      <c r="A40" s="1349"/>
      <c r="B40" s="1349"/>
      <c r="C40" s="294" t="s">
        <v>558</v>
      </c>
      <c r="D40" s="301"/>
      <c r="E40" s="297"/>
      <c r="F40" s="340">
        <v>10</v>
      </c>
      <c r="G40" s="72"/>
      <c r="H40" s="72"/>
      <c r="I40" s="72"/>
      <c r="J40" s="291">
        <v>10</v>
      </c>
      <c r="K40" s="72"/>
      <c r="L40" s="72"/>
      <c r="M40" s="72"/>
      <c r="N40" s="72"/>
      <c r="O40" s="72"/>
      <c r="P40" s="335">
        <v>2000</v>
      </c>
      <c r="Q40" s="1367"/>
      <c r="R40" s="1354"/>
      <c r="S40" s="1363"/>
    </row>
    <row r="41" spans="1:21" ht="37.5" customHeight="1" x14ac:dyDescent="0.25">
      <c r="A41" s="1349"/>
      <c r="B41" s="1349"/>
      <c r="C41" s="341" t="s">
        <v>559</v>
      </c>
      <c r="D41" s="291">
        <v>1</v>
      </c>
      <c r="E41" s="291">
        <v>1</v>
      </c>
      <c r="F41" s="291">
        <v>1</v>
      </c>
      <c r="G41" s="291">
        <v>1</v>
      </c>
      <c r="H41" s="291">
        <v>1</v>
      </c>
      <c r="I41" s="291">
        <v>1</v>
      </c>
      <c r="J41" s="291">
        <v>1</v>
      </c>
      <c r="K41" s="291">
        <v>1</v>
      </c>
      <c r="L41" s="291">
        <v>1</v>
      </c>
      <c r="M41" s="291">
        <v>1</v>
      </c>
      <c r="N41" s="291">
        <v>1</v>
      </c>
      <c r="O41" s="291">
        <v>1</v>
      </c>
      <c r="P41" s="342">
        <v>85095</v>
      </c>
      <c r="Q41" s="1367"/>
      <c r="R41" s="1354"/>
      <c r="S41" s="1363"/>
    </row>
    <row r="42" spans="1:21" ht="15.75" x14ac:dyDescent="0.25">
      <c r="A42" s="1349"/>
      <c r="B42" s="1370"/>
      <c r="C42" s="343" t="s">
        <v>560</v>
      </c>
      <c r="D42" s="297"/>
      <c r="E42" s="297"/>
      <c r="F42" s="297"/>
      <c r="G42" s="291">
        <v>250</v>
      </c>
      <c r="H42" s="297"/>
      <c r="I42" s="297"/>
      <c r="J42" s="297"/>
      <c r="K42" s="297"/>
      <c r="L42" s="297"/>
      <c r="M42" s="297"/>
      <c r="N42" s="297"/>
      <c r="O42" s="344"/>
      <c r="P42" s="335">
        <v>0</v>
      </c>
      <c r="Q42" s="1368"/>
      <c r="R42" s="1354"/>
      <c r="S42" s="1363"/>
    </row>
    <row r="43" spans="1:21" ht="18" customHeight="1" x14ac:dyDescent="0.25">
      <c r="A43" s="1349"/>
      <c r="B43" s="1370"/>
      <c r="C43" s="343" t="s">
        <v>561</v>
      </c>
      <c r="D43" s="297"/>
      <c r="E43" s="297"/>
      <c r="F43" s="297"/>
      <c r="G43" s="297"/>
      <c r="H43" s="291">
        <v>200</v>
      </c>
      <c r="I43" s="297"/>
      <c r="J43" s="297"/>
      <c r="K43" s="297"/>
      <c r="L43" s="297"/>
      <c r="M43" s="297"/>
      <c r="N43" s="297"/>
      <c r="O43" s="344"/>
      <c r="P43" s="335">
        <v>0</v>
      </c>
      <c r="Q43" s="1368"/>
      <c r="R43" s="1354"/>
      <c r="S43" s="1363"/>
    </row>
    <row r="44" spans="1:21" ht="18.75" customHeight="1" x14ac:dyDescent="0.25">
      <c r="A44" s="1348"/>
      <c r="B44" s="1371"/>
      <c r="C44" s="343" t="s">
        <v>562</v>
      </c>
      <c r="D44" s="297"/>
      <c r="E44" s="297"/>
      <c r="F44" s="297"/>
      <c r="G44" s="297"/>
      <c r="H44" s="297"/>
      <c r="I44" s="291">
        <v>50</v>
      </c>
      <c r="J44" s="297"/>
      <c r="K44" s="297"/>
      <c r="L44" s="297"/>
      <c r="M44" s="297"/>
      <c r="N44" s="297"/>
      <c r="O44" s="344"/>
      <c r="P44" s="335">
        <v>0</v>
      </c>
      <c r="Q44" s="1369"/>
      <c r="R44" s="1355"/>
      <c r="S44" s="1364"/>
    </row>
    <row r="45" spans="1:21" ht="137.25" customHeight="1" x14ac:dyDescent="0.25">
      <c r="A45" s="127" t="s">
        <v>563</v>
      </c>
      <c r="B45" s="345" t="s">
        <v>564</v>
      </c>
      <c r="C45" s="346" t="s">
        <v>565</v>
      </c>
      <c r="D45" s="297"/>
      <c r="E45" s="72"/>
      <c r="F45" s="72"/>
      <c r="G45" s="72"/>
      <c r="H45" s="72"/>
      <c r="I45" s="291"/>
      <c r="J45" s="291"/>
      <c r="K45" s="291"/>
      <c r="L45" s="291"/>
      <c r="M45" s="291"/>
      <c r="N45" s="291"/>
      <c r="O45" s="291"/>
      <c r="P45" s="347"/>
      <c r="Q45" s="299"/>
      <c r="R45" s="300"/>
      <c r="S45" s="75" t="s">
        <v>521</v>
      </c>
    </row>
    <row r="46" spans="1:21" ht="114" customHeight="1" x14ac:dyDescent="0.25">
      <c r="A46" s="127" t="s">
        <v>566</v>
      </c>
      <c r="B46" s="345" t="s">
        <v>567</v>
      </c>
      <c r="C46" s="296" t="s">
        <v>568</v>
      </c>
      <c r="D46" s="297"/>
      <c r="E46" s="72"/>
      <c r="F46" s="72"/>
      <c r="G46" s="291">
        <v>1</v>
      </c>
      <c r="H46" s="72"/>
      <c r="I46" s="72"/>
      <c r="J46" s="72"/>
      <c r="K46" s="72"/>
      <c r="L46" s="72"/>
      <c r="M46" s="72"/>
      <c r="N46" s="72"/>
      <c r="O46" s="72"/>
      <c r="P46" s="348">
        <v>35000</v>
      </c>
      <c r="Q46" s="299"/>
      <c r="R46" s="300"/>
      <c r="S46" s="75" t="s">
        <v>511</v>
      </c>
    </row>
    <row r="47" spans="1:21" s="105" customFormat="1" ht="51" customHeight="1" x14ac:dyDescent="0.25">
      <c r="A47" s="349" t="s">
        <v>569</v>
      </c>
      <c r="B47" s="350" t="s">
        <v>570</v>
      </c>
      <c r="C47" s="351" t="s">
        <v>571</v>
      </c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3">
        <f>SUM(P48:P52)</f>
        <v>150000</v>
      </c>
      <c r="Q47" s="354"/>
      <c r="R47" s="354"/>
      <c r="S47" s="355"/>
    </row>
    <row r="48" spans="1:21" ht="90.75" customHeight="1" x14ac:dyDescent="0.25">
      <c r="A48" s="356" t="s">
        <v>572</v>
      </c>
      <c r="B48" s="356" t="s">
        <v>573</v>
      </c>
      <c r="C48" s="356" t="s">
        <v>574</v>
      </c>
      <c r="D48" s="291"/>
      <c r="E48" s="291"/>
      <c r="F48" s="291"/>
      <c r="G48" s="291"/>
      <c r="H48" s="291"/>
      <c r="I48" s="291"/>
      <c r="J48" s="291"/>
      <c r="K48" s="291"/>
      <c r="L48" s="291"/>
      <c r="M48" s="297"/>
      <c r="N48" s="297"/>
      <c r="O48" s="297"/>
      <c r="P48" s="357"/>
      <c r="Q48" s="103"/>
      <c r="R48" s="103"/>
      <c r="S48" s="75" t="s">
        <v>521</v>
      </c>
    </row>
    <row r="49" spans="1:19" ht="100.5" customHeight="1" x14ac:dyDescent="0.25">
      <c r="A49" s="254" t="s">
        <v>575</v>
      </c>
      <c r="B49" s="254" t="s">
        <v>576</v>
      </c>
      <c r="C49" s="296" t="s">
        <v>577</v>
      </c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38"/>
      <c r="Q49" s="103"/>
      <c r="R49" s="103"/>
      <c r="S49" s="75" t="s">
        <v>521</v>
      </c>
    </row>
    <row r="50" spans="1:19" ht="83.25" customHeight="1" x14ac:dyDescent="0.25">
      <c r="A50" s="254" t="s">
        <v>578</v>
      </c>
      <c r="B50" s="254" t="s">
        <v>579</v>
      </c>
      <c r="C50" s="296" t="s">
        <v>580</v>
      </c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7"/>
      <c r="P50" s="38"/>
      <c r="Q50" s="103"/>
      <c r="R50" s="103"/>
      <c r="S50" s="75" t="s">
        <v>521</v>
      </c>
    </row>
    <row r="51" spans="1:19" ht="63.75" customHeight="1" x14ac:dyDescent="0.25">
      <c r="A51" s="358" t="s">
        <v>581</v>
      </c>
      <c r="B51" s="254" t="s">
        <v>582</v>
      </c>
      <c r="C51" s="296" t="s">
        <v>583</v>
      </c>
      <c r="D51" s="297"/>
      <c r="E51" s="297"/>
      <c r="F51" s="297"/>
      <c r="G51" s="291">
        <v>1</v>
      </c>
      <c r="H51" s="297"/>
      <c r="I51" s="297"/>
      <c r="J51" s="297"/>
      <c r="K51" s="297"/>
      <c r="L51" s="297"/>
      <c r="M51" s="297"/>
      <c r="N51" s="297"/>
      <c r="O51" s="297"/>
      <c r="P51" s="38">
        <v>150000</v>
      </c>
      <c r="Q51" s="103"/>
      <c r="R51" s="103"/>
      <c r="S51" s="75" t="s">
        <v>511</v>
      </c>
    </row>
    <row r="52" spans="1:19" ht="47.25" x14ac:dyDescent="0.25">
      <c r="A52" s="358" t="s">
        <v>584</v>
      </c>
      <c r="B52" s="111" t="s">
        <v>585</v>
      </c>
      <c r="C52" s="296" t="s">
        <v>586</v>
      </c>
      <c r="D52" s="297"/>
      <c r="E52" s="297"/>
      <c r="F52" s="297"/>
      <c r="G52" s="297"/>
      <c r="H52" s="359">
        <v>0.5</v>
      </c>
      <c r="I52" s="359">
        <v>0.5</v>
      </c>
      <c r="J52" s="297"/>
      <c r="K52" s="297"/>
      <c r="L52" s="297"/>
      <c r="M52" s="297"/>
      <c r="N52" s="297"/>
      <c r="O52" s="297"/>
      <c r="P52" s="38"/>
      <c r="Q52" s="103"/>
      <c r="R52" s="103"/>
      <c r="S52" s="75" t="s">
        <v>587</v>
      </c>
    </row>
    <row r="53" spans="1:19" s="209" customFormat="1" ht="115.5" customHeight="1" x14ac:dyDescent="0.25">
      <c r="A53" s="360" t="s">
        <v>588</v>
      </c>
      <c r="B53" s="361" t="s">
        <v>589</v>
      </c>
      <c r="C53" s="320" t="s">
        <v>590</v>
      </c>
      <c r="D53" s="305">
        <v>19</v>
      </c>
      <c r="E53" s="362"/>
      <c r="F53" s="362">
        <v>19</v>
      </c>
      <c r="G53" s="362" t="s">
        <v>510</v>
      </c>
      <c r="H53" s="305">
        <v>19</v>
      </c>
      <c r="I53" s="362" t="s">
        <v>510</v>
      </c>
      <c r="J53" s="305">
        <v>19</v>
      </c>
      <c r="K53" s="362" t="s">
        <v>510</v>
      </c>
      <c r="L53" s="305">
        <v>19</v>
      </c>
      <c r="M53" s="362" t="s">
        <v>510</v>
      </c>
      <c r="N53" s="305">
        <v>19</v>
      </c>
      <c r="O53" s="362" t="s">
        <v>510</v>
      </c>
      <c r="P53" s="53">
        <v>798000</v>
      </c>
      <c r="Q53" s="363"/>
      <c r="R53" s="363"/>
      <c r="S53" s="364" t="s">
        <v>511</v>
      </c>
    </row>
    <row r="54" spans="1:19" ht="102.75" customHeight="1" x14ac:dyDescent="0.25">
      <c r="A54" s="279" t="s">
        <v>591</v>
      </c>
      <c r="B54" s="186" t="s">
        <v>592</v>
      </c>
      <c r="C54" s="186" t="s">
        <v>593</v>
      </c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2"/>
      <c r="Q54" s="189"/>
      <c r="R54" s="189"/>
      <c r="S54" s="190"/>
    </row>
    <row r="55" spans="1:19" ht="34.5" customHeight="1" x14ac:dyDescent="0.25">
      <c r="A55" s="365" t="s">
        <v>594</v>
      </c>
      <c r="B55" s="366" t="s">
        <v>595</v>
      </c>
      <c r="C55" s="367" t="s">
        <v>596</v>
      </c>
      <c r="D55" s="359"/>
      <c r="E55" s="359"/>
      <c r="F55" s="359"/>
      <c r="G55" s="359"/>
      <c r="H55" s="359"/>
      <c r="I55" s="359"/>
      <c r="J55" s="359"/>
      <c r="K55" s="359"/>
      <c r="L55" s="359"/>
      <c r="M55" s="291"/>
      <c r="N55" s="291"/>
      <c r="O55" s="291"/>
      <c r="P55" s="38"/>
      <c r="Q55" s="103"/>
      <c r="R55" s="103"/>
      <c r="S55" s="368" t="s">
        <v>521</v>
      </c>
    </row>
    <row r="56" spans="1:19" ht="67.5" customHeight="1" x14ac:dyDescent="0.25">
      <c r="A56" s="365" t="s">
        <v>597</v>
      </c>
      <c r="B56" s="366" t="s">
        <v>598</v>
      </c>
      <c r="C56" s="345" t="s">
        <v>599</v>
      </c>
      <c r="D56" s="359"/>
      <c r="E56" s="359"/>
      <c r="F56" s="359"/>
      <c r="G56" s="359"/>
      <c r="H56" s="359"/>
      <c r="I56" s="359"/>
      <c r="J56" s="359"/>
      <c r="K56" s="359"/>
      <c r="L56" s="359"/>
      <c r="M56" s="291"/>
      <c r="N56" s="291"/>
      <c r="O56" s="291"/>
      <c r="P56" s="38"/>
      <c r="Q56" s="103"/>
      <c r="R56" s="103"/>
      <c r="S56" s="368" t="s">
        <v>521</v>
      </c>
    </row>
    <row r="57" spans="1:19" ht="103.5" customHeight="1" x14ac:dyDescent="0.25">
      <c r="A57" s="365" t="s">
        <v>600</v>
      </c>
      <c r="B57" s="366" t="s">
        <v>601</v>
      </c>
      <c r="C57" s="369" t="s">
        <v>602</v>
      </c>
      <c r="D57" s="359"/>
      <c r="E57" s="359"/>
      <c r="F57" s="359"/>
      <c r="G57" s="359"/>
      <c r="H57" s="359"/>
      <c r="I57" s="359"/>
      <c r="J57" s="359"/>
      <c r="K57" s="370"/>
      <c r="L57" s="370"/>
      <c r="M57" s="297"/>
      <c r="N57" s="297"/>
      <c r="O57" s="297"/>
      <c r="P57" s="38"/>
      <c r="Q57" s="103"/>
      <c r="R57" s="103"/>
      <c r="S57" s="368" t="s">
        <v>521</v>
      </c>
    </row>
    <row r="58" spans="1:19" ht="78" customHeight="1" x14ac:dyDescent="0.25">
      <c r="A58" s="371" t="s">
        <v>603</v>
      </c>
      <c r="B58" s="366" t="s">
        <v>604</v>
      </c>
      <c r="C58" s="345" t="s">
        <v>605</v>
      </c>
      <c r="D58" s="359"/>
      <c r="E58" s="359"/>
      <c r="F58" s="359"/>
      <c r="G58" s="359"/>
      <c r="H58" s="359"/>
      <c r="I58" s="359"/>
      <c r="J58" s="359"/>
      <c r="K58" s="370"/>
      <c r="L58" s="370"/>
      <c r="M58" s="297"/>
      <c r="N58" s="297"/>
      <c r="O58" s="297"/>
      <c r="P58" s="38"/>
      <c r="Q58" s="103"/>
      <c r="R58" s="103"/>
      <c r="S58" s="368" t="s">
        <v>521</v>
      </c>
    </row>
    <row r="59" spans="1:19" ht="94.5" customHeight="1" x14ac:dyDescent="0.25">
      <c r="A59" s="365" t="s">
        <v>606</v>
      </c>
      <c r="B59" s="366" t="s">
        <v>607</v>
      </c>
      <c r="C59" s="345" t="s">
        <v>608</v>
      </c>
      <c r="D59" s="359"/>
      <c r="E59" s="359"/>
      <c r="F59" s="359"/>
      <c r="G59" s="359"/>
      <c r="H59" s="359"/>
      <c r="I59" s="359"/>
      <c r="J59" s="359"/>
      <c r="K59" s="370"/>
      <c r="L59" s="370"/>
      <c r="M59" s="297"/>
      <c r="N59" s="297"/>
      <c r="O59" s="297"/>
      <c r="P59" s="38"/>
      <c r="Q59" s="103"/>
      <c r="R59" s="103"/>
      <c r="S59" s="368" t="s">
        <v>521</v>
      </c>
    </row>
    <row r="60" spans="1:19" ht="100.5" customHeight="1" x14ac:dyDescent="0.25">
      <c r="A60" s="365" t="s">
        <v>609</v>
      </c>
      <c r="B60" s="371" t="s">
        <v>610</v>
      </c>
      <c r="C60" s="345" t="s">
        <v>611</v>
      </c>
      <c r="D60" s="370"/>
      <c r="E60" s="370"/>
      <c r="F60" s="370"/>
      <c r="G60" s="359">
        <v>0.2</v>
      </c>
      <c r="H60" s="359">
        <v>0.3</v>
      </c>
      <c r="I60" s="359">
        <v>0.4</v>
      </c>
      <c r="J60" s="359">
        <v>0.1</v>
      </c>
      <c r="K60" s="370"/>
      <c r="L60" s="370"/>
      <c r="M60" s="297"/>
      <c r="N60" s="297"/>
      <c r="O60" s="297"/>
      <c r="P60" s="38"/>
      <c r="Q60" s="103"/>
      <c r="R60" s="103"/>
      <c r="S60" s="368" t="s">
        <v>612</v>
      </c>
    </row>
    <row r="61" spans="1:19" ht="70.5" customHeight="1" x14ac:dyDescent="0.25">
      <c r="A61" s="372" t="s">
        <v>613</v>
      </c>
      <c r="B61" s="372" t="s">
        <v>614</v>
      </c>
      <c r="C61" s="345" t="s">
        <v>615</v>
      </c>
      <c r="D61" s="359">
        <v>0.5</v>
      </c>
      <c r="E61" s="359">
        <v>0.5</v>
      </c>
      <c r="F61" s="370"/>
      <c r="G61" s="370"/>
      <c r="H61" s="370"/>
      <c r="I61" s="370"/>
      <c r="J61" s="370"/>
      <c r="K61" s="370"/>
      <c r="L61" s="370"/>
      <c r="M61" s="297"/>
      <c r="N61" s="297"/>
      <c r="O61" s="297"/>
      <c r="P61" s="38"/>
      <c r="Q61" s="103"/>
      <c r="R61" s="103"/>
      <c r="S61" s="368" t="s">
        <v>616</v>
      </c>
    </row>
    <row r="62" spans="1:19" ht="47.25" x14ac:dyDescent="0.25">
      <c r="A62" s="372" t="s">
        <v>617</v>
      </c>
      <c r="B62" s="372" t="s">
        <v>618</v>
      </c>
      <c r="C62" s="345" t="s">
        <v>619</v>
      </c>
      <c r="D62" s="370"/>
      <c r="E62" s="370"/>
      <c r="F62" s="370"/>
      <c r="G62" s="370"/>
      <c r="H62" s="370"/>
      <c r="I62" s="370"/>
      <c r="J62" s="370"/>
      <c r="K62" s="359">
        <v>0.3</v>
      </c>
      <c r="L62" s="373">
        <v>0.6</v>
      </c>
      <c r="M62" s="373">
        <v>0.1</v>
      </c>
      <c r="N62" s="374"/>
      <c r="O62" s="370"/>
      <c r="P62" s="38"/>
      <c r="Q62" s="103"/>
      <c r="R62" s="103"/>
      <c r="S62" s="368" t="s">
        <v>620</v>
      </c>
    </row>
    <row r="63" spans="1:19" ht="47.25" x14ac:dyDescent="0.25">
      <c r="A63" s="254" t="s">
        <v>621</v>
      </c>
      <c r="B63" s="254" t="s">
        <v>622</v>
      </c>
      <c r="C63" s="345" t="s">
        <v>623</v>
      </c>
      <c r="D63" s="370"/>
      <c r="E63" s="370"/>
      <c r="F63" s="359">
        <v>0.3</v>
      </c>
      <c r="G63" s="359">
        <v>0.6</v>
      </c>
      <c r="H63" s="359">
        <v>0.1</v>
      </c>
      <c r="I63" s="370"/>
      <c r="J63" s="370"/>
      <c r="K63" s="370"/>
      <c r="L63" s="370"/>
      <c r="M63" s="297"/>
      <c r="N63" s="297"/>
      <c r="O63" s="297"/>
      <c r="P63" s="38"/>
      <c r="Q63" s="103"/>
      <c r="R63" s="103"/>
      <c r="S63" s="368" t="s">
        <v>587</v>
      </c>
    </row>
    <row r="64" spans="1:19" ht="57" customHeight="1" x14ac:dyDescent="0.25">
      <c r="A64" s="254" t="s">
        <v>624</v>
      </c>
      <c r="B64" s="254" t="s">
        <v>625</v>
      </c>
      <c r="C64" s="345" t="s">
        <v>626</v>
      </c>
      <c r="D64" s="359">
        <v>1</v>
      </c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8"/>
      <c r="Q64" s="103"/>
      <c r="R64" s="103"/>
      <c r="S64" s="368" t="s">
        <v>627</v>
      </c>
    </row>
    <row r="65" spans="1:19" ht="15.75" x14ac:dyDescent="0.25">
      <c r="A65" s="375"/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7">
        <f>SUM(P47+P32+P23+P11)</f>
        <v>2345040.4500000002</v>
      </c>
      <c r="Q65" s="376"/>
      <c r="R65" s="376"/>
      <c r="S65" s="376"/>
    </row>
    <row r="66" spans="1:19" x14ac:dyDescent="0.25">
      <c r="C66" s="24"/>
      <c r="P66" s="379"/>
      <c r="Q66" t="s">
        <v>628</v>
      </c>
    </row>
    <row r="67" spans="1:19" x14ac:dyDescent="0.25">
      <c r="C67" s="24"/>
      <c r="P67" s="379"/>
    </row>
    <row r="68" spans="1:19" x14ac:dyDescent="0.25">
      <c r="C68" s="24"/>
      <c r="P68" s="379"/>
    </row>
    <row r="69" spans="1:19" x14ac:dyDescent="0.25">
      <c r="C69" s="24"/>
      <c r="P69" s="379"/>
    </row>
    <row r="70" spans="1:19" x14ac:dyDescent="0.25">
      <c r="C70" s="24"/>
      <c r="K70" s="380"/>
    </row>
    <row r="71" spans="1:19" x14ac:dyDescent="0.25">
      <c r="B71" s="381"/>
    </row>
    <row r="72" spans="1:19" x14ac:dyDescent="0.25">
      <c r="A72" s="382"/>
      <c r="B72" s="383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5"/>
      <c r="Q72" s="384"/>
      <c r="R72" s="384"/>
    </row>
    <row r="73" spans="1:19" x14ac:dyDescent="0.25">
      <c r="A73" s="386"/>
      <c r="B73" s="387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4"/>
      <c r="P73" s="388"/>
      <c r="Q73" s="384"/>
      <c r="R73" s="389"/>
    </row>
    <row r="74" spans="1:19" x14ac:dyDescent="0.25">
      <c r="A74" s="382"/>
      <c r="B74" s="390"/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4"/>
      <c r="N74" s="384"/>
      <c r="O74" s="384"/>
      <c r="P74" s="388"/>
      <c r="Q74" s="384"/>
      <c r="R74" s="384"/>
    </row>
    <row r="104" spans="4:4" x14ac:dyDescent="0.25">
      <c r="D104" s="391"/>
    </row>
  </sheetData>
  <mergeCells count="31">
    <mergeCell ref="R17:R19"/>
    <mergeCell ref="S17:S19"/>
    <mergeCell ref="R27:R31"/>
    <mergeCell ref="S27:S31"/>
    <mergeCell ref="A33:A34"/>
    <mergeCell ref="B33:B34"/>
    <mergeCell ref="Q33:Q44"/>
    <mergeCell ref="R33:R44"/>
    <mergeCell ref="S33:S44"/>
    <mergeCell ref="A35:A44"/>
    <mergeCell ref="B35:B44"/>
    <mergeCell ref="A27:A31"/>
    <mergeCell ref="B27:B31"/>
    <mergeCell ref="Q27:Q31"/>
    <mergeCell ref="A12:A13"/>
    <mergeCell ref="B12:B13"/>
    <mergeCell ref="A15:A22"/>
    <mergeCell ref="B15:B22"/>
    <mergeCell ref="P17:P19"/>
    <mergeCell ref="A2:S2"/>
    <mergeCell ref="A3:S3"/>
    <mergeCell ref="C4:L4"/>
    <mergeCell ref="A9:A10"/>
    <mergeCell ref="B9:B10"/>
    <mergeCell ref="C9:C10"/>
    <mergeCell ref="D9:F9"/>
    <mergeCell ref="G9:I9"/>
    <mergeCell ref="J9:L9"/>
    <mergeCell ref="M9:O9"/>
    <mergeCell ref="P9:R9"/>
    <mergeCell ref="S9:S10"/>
  </mergeCells>
  <printOptions horizontalCentered="1"/>
  <pageMargins left="0.74803149606299213" right="0.70866141732283472" top="0.74803149606299213" bottom="0.74803149606299213" header="0.31496062992125984" footer="0.31496062992125984"/>
  <pageSetup paperSize="5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topLeftCell="A61" workbookViewId="0">
      <selection activeCell="P96" sqref="P96"/>
    </sheetView>
  </sheetViews>
  <sheetFormatPr baseColWidth="10" defaultColWidth="11.42578125" defaultRowHeight="15" x14ac:dyDescent="0.25"/>
  <cols>
    <col min="1" max="1" width="29.42578125" customWidth="1"/>
    <col min="2" max="2" width="27.140625" customWidth="1"/>
    <col min="3" max="3" width="18.140625" customWidth="1"/>
    <col min="4" max="4" width="3.42578125" customWidth="1"/>
    <col min="5" max="5" width="4" customWidth="1"/>
    <col min="6" max="6" width="3.85546875" customWidth="1"/>
    <col min="7" max="7" width="3.28515625" customWidth="1"/>
    <col min="8" max="9" width="4" customWidth="1"/>
    <col min="10" max="10" width="2.85546875" customWidth="1"/>
    <col min="11" max="11" width="3.5703125" customWidth="1"/>
    <col min="12" max="12" width="5.28515625" customWidth="1"/>
    <col min="13" max="13" width="3.42578125" customWidth="1"/>
    <col min="14" max="14" width="4" bestFit="1" customWidth="1"/>
    <col min="15" max="15" width="3.42578125" customWidth="1"/>
    <col min="16" max="16" width="13.42578125" customWidth="1"/>
    <col min="17" max="17" width="9.42578125" customWidth="1"/>
    <col min="18" max="18" width="10.140625" customWidth="1"/>
    <col min="19" max="19" width="12.28515625" customWidth="1"/>
  </cols>
  <sheetData>
    <row r="1" spans="1:256" s="396" customFormat="1" ht="16.5" customHeight="1" x14ac:dyDescent="0.3">
      <c r="A1" s="392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4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395"/>
      <c r="AS1" s="395"/>
      <c r="AT1" s="395"/>
      <c r="AU1" s="395"/>
      <c r="AV1" s="395"/>
      <c r="AW1" s="395"/>
      <c r="AX1" s="395"/>
      <c r="AY1" s="395"/>
      <c r="AZ1" s="395"/>
      <c r="BA1" s="395"/>
      <c r="BB1" s="395"/>
      <c r="BC1" s="395"/>
      <c r="BD1" s="395"/>
      <c r="BE1" s="395"/>
      <c r="BF1" s="395"/>
      <c r="BG1" s="395"/>
      <c r="BH1" s="395"/>
      <c r="BI1" s="395"/>
      <c r="BJ1" s="395"/>
      <c r="BK1" s="395"/>
      <c r="BL1" s="395"/>
      <c r="BM1" s="395"/>
      <c r="BN1" s="395"/>
      <c r="BO1" s="395"/>
      <c r="BP1" s="395"/>
      <c r="BQ1" s="395"/>
      <c r="BR1" s="395"/>
      <c r="BS1" s="395"/>
      <c r="BT1" s="395"/>
      <c r="BU1" s="395"/>
      <c r="BV1" s="395"/>
      <c r="BW1" s="395"/>
      <c r="BX1" s="395"/>
      <c r="BY1" s="395"/>
      <c r="BZ1" s="395"/>
      <c r="CA1" s="395"/>
      <c r="CB1" s="395"/>
      <c r="CC1" s="395"/>
      <c r="CD1" s="395"/>
      <c r="CE1" s="395"/>
      <c r="CF1" s="395"/>
      <c r="CG1" s="395"/>
      <c r="CH1" s="395"/>
      <c r="CI1" s="395"/>
      <c r="CJ1" s="395"/>
      <c r="CK1" s="395"/>
      <c r="CL1" s="395"/>
      <c r="CM1" s="395"/>
      <c r="CN1" s="395"/>
      <c r="CO1" s="395"/>
      <c r="CP1" s="395"/>
      <c r="CQ1" s="395"/>
      <c r="CR1" s="395"/>
      <c r="CS1" s="395"/>
      <c r="CT1" s="395"/>
      <c r="CU1" s="395"/>
      <c r="CV1" s="395"/>
      <c r="CW1" s="395"/>
      <c r="CX1" s="395"/>
      <c r="CY1" s="395"/>
      <c r="CZ1" s="395"/>
      <c r="DA1" s="395"/>
      <c r="DB1" s="395"/>
      <c r="DC1" s="395"/>
      <c r="DD1" s="395"/>
      <c r="DE1" s="395"/>
      <c r="DF1" s="395"/>
      <c r="DG1" s="395"/>
      <c r="DH1" s="395"/>
      <c r="DI1" s="395"/>
      <c r="DJ1" s="395"/>
      <c r="DK1" s="395"/>
      <c r="DL1" s="395"/>
      <c r="DM1" s="395"/>
      <c r="DN1" s="395"/>
      <c r="DO1" s="395"/>
      <c r="DP1" s="395"/>
      <c r="DQ1" s="395"/>
      <c r="DR1" s="395"/>
      <c r="DS1" s="395"/>
      <c r="DT1" s="395"/>
      <c r="DU1" s="395"/>
      <c r="DV1" s="395"/>
      <c r="DW1" s="395"/>
      <c r="DX1" s="395"/>
      <c r="DY1" s="395"/>
      <c r="DZ1" s="395"/>
      <c r="EA1" s="395"/>
      <c r="EB1" s="395"/>
      <c r="EC1" s="395"/>
      <c r="ED1" s="395"/>
      <c r="EE1" s="395"/>
      <c r="EF1" s="395"/>
      <c r="EG1" s="395"/>
      <c r="EH1" s="395"/>
      <c r="EI1" s="395"/>
      <c r="EJ1" s="395"/>
      <c r="EK1" s="395"/>
      <c r="EL1" s="395"/>
      <c r="EM1" s="395"/>
      <c r="EN1" s="395"/>
      <c r="EO1" s="395"/>
      <c r="EP1" s="395"/>
      <c r="EQ1" s="395"/>
      <c r="ER1" s="395"/>
      <c r="ES1" s="395"/>
      <c r="ET1" s="395"/>
      <c r="EU1" s="395"/>
      <c r="EV1" s="395"/>
      <c r="EW1" s="395"/>
      <c r="EX1" s="395"/>
      <c r="EY1" s="395"/>
      <c r="EZ1" s="395"/>
      <c r="FA1" s="395"/>
      <c r="FB1" s="395"/>
      <c r="FC1" s="395"/>
      <c r="FD1" s="395"/>
      <c r="FE1" s="395"/>
      <c r="FF1" s="395"/>
      <c r="FG1" s="395"/>
      <c r="FH1" s="395"/>
      <c r="FI1" s="395"/>
      <c r="FJ1" s="395"/>
      <c r="FK1" s="395"/>
      <c r="FL1" s="395"/>
      <c r="FM1" s="395"/>
      <c r="FN1" s="395"/>
      <c r="FO1" s="395"/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395"/>
      <c r="GE1" s="395"/>
      <c r="GF1" s="395"/>
      <c r="GG1" s="395"/>
      <c r="GH1" s="395"/>
      <c r="GI1" s="395"/>
      <c r="GJ1" s="395"/>
      <c r="GK1" s="395"/>
      <c r="GL1" s="395"/>
      <c r="GM1" s="395"/>
      <c r="GN1" s="395"/>
      <c r="GO1" s="395"/>
      <c r="GP1" s="395"/>
      <c r="GQ1" s="395"/>
      <c r="GR1" s="395"/>
      <c r="GS1" s="395"/>
      <c r="GT1" s="395"/>
      <c r="GU1" s="395"/>
      <c r="GV1" s="395"/>
      <c r="GW1" s="395"/>
      <c r="GX1" s="395"/>
      <c r="GY1" s="395"/>
      <c r="GZ1" s="395"/>
      <c r="HA1" s="395"/>
      <c r="HB1" s="395"/>
      <c r="HC1" s="395"/>
      <c r="HD1" s="395"/>
      <c r="HE1" s="395"/>
      <c r="HF1" s="395"/>
      <c r="HG1" s="395"/>
      <c r="HH1" s="395"/>
      <c r="HI1" s="395"/>
      <c r="HJ1" s="395"/>
      <c r="HK1" s="395"/>
      <c r="HL1" s="395"/>
      <c r="HM1" s="395"/>
      <c r="HN1" s="395"/>
      <c r="HO1" s="395"/>
      <c r="HP1" s="395"/>
      <c r="HQ1" s="395"/>
      <c r="HR1" s="395"/>
      <c r="HS1" s="395"/>
      <c r="HT1" s="395"/>
      <c r="HU1" s="395"/>
      <c r="HV1" s="395"/>
      <c r="HW1" s="395"/>
      <c r="HX1" s="395"/>
      <c r="HY1" s="395"/>
      <c r="HZ1" s="395"/>
      <c r="IA1" s="395"/>
      <c r="IB1" s="395"/>
      <c r="IC1" s="395"/>
      <c r="ID1" s="395"/>
      <c r="IE1" s="395"/>
      <c r="IF1" s="395"/>
      <c r="IG1" s="395"/>
      <c r="IH1" s="395"/>
      <c r="II1" s="395"/>
      <c r="IJ1" s="395"/>
      <c r="IK1" s="395"/>
      <c r="IL1" s="395"/>
      <c r="IM1" s="395"/>
      <c r="IN1" s="395"/>
      <c r="IO1" s="395"/>
      <c r="IP1" s="395"/>
      <c r="IQ1" s="395"/>
      <c r="IR1" s="395"/>
      <c r="IS1" s="395"/>
      <c r="IT1" s="395"/>
      <c r="IU1" s="395"/>
      <c r="IV1" s="395"/>
    </row>
    <row r="2" spans="1:256" s="396" customFormat="1" ht="33.950000000000003" customHeight="1" x14ac:dyDescent="0.45">
      <c r="A2" s="1378" t="s">
        <v>0</v>
      </c>
      <c r="B2" s="1379"/>
      <c r="C2" s="1379"/>
      <c r="D2" s="1379"/>
      <c r="E2" s="1379"/>
      <c r="F2" s="1379"/>
      <c r="G2" s="1379"/>
      <c r="H2" s="1379"/>
      <c r="I2" s="1379"/>
      <c r="J2" s="1379"/>
      <c r="K2" s="1379"/>
      <c r="L2" s="1379"/>
      <c r="M2" s="1379"/>
      <c r="N2" s="1379"/>
      <c r="O2" s="1379"/>
      <c r="P2" s="1379"/>
      <c r="Q2" s="1379"/>
      <c r="R2" s="1379"/>
      <c r="S2" s="1379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D2" s="395"/>
      <c r="BE2" s="395"/>
      <c r="BF2" s="395"/>
      <c r="BG2" s="395"/>
      <c r="BH2" s="395"/>
      <c r="BI2" s="395"/>
      <c r="BJ2" s="395"/>
      <c r="BK2" s="395"/>
      <c r="BL2" s="395"/>
      <c r="BM2" s="395"/>
      <c r="BN2" s="395"/>
      <c r="BO2" s="395"/>
      <c r="BP2" s="395"/>
      <c r="BQ2" s="395"/>
      <c r="BR2" s="395"/>
      <c r="BS2" s="395"/>
      <c r="BT2" s="395"/>
      <c r="BU2" s="395"/>
      <c r="BV2" s="395"/>
      <c r="BW2" s="395"/>
      <c r="BX2" s="395"/>
      <c r="BY2" s="395"/>
      <c r="BZ2" s="395"/>
      <c r="CA2" s="395"/>
      <c r="CB2" s="395"/>
      <c r="CC2" s="395"/>
      <c r="CD2" s="395"/>
      <c r="CE2" s="395"/>
      <c r="CF2" s="395"/>
      <c r="CG2" s="395"/>
      <c r="CH2" s="395"/>
      <c r="CI2" s="395"/>
      <c r="CJ2" s="395"/>
      <c r="CK2" s="395"/>
      <c r="CL2" s="395"/>
      <c r="CM2" s="395"/>
      <c r="CN2" s="395"/>
      <c r="CO2" s="395"/>
      <c r="CP2" s="395"/>
      <c r="CQ2" s="395"/>
      <c r="CR2" s="395"/>
      <c r="CS2" s="395"/>
      <c r="CT2" s="395"/>
      <c r="CU2" s="395"/>
      <c r="CV2" s="395"/>
      <c r="CW2" s="395"/>
      <c r="CX2" s="395"/>
      <c r="CY2" s="395"/>
      <c r="CZ2" s="395"/>
      <c r="DA2" s="395"/>
      <c r="DB2" s="395"/>
      <c r="DC2" s="395"/>
      <c r="DD2" s="395"/>
      <c r="DE2" s="395"/>
      <c r="DF2" s="395"/>
      <c r="DG2" s="395"/>
      <c r="DH2" s="395"/>
      <c r="DI2" s="395"/>
      <c r="DJ2" s="395"/>
      <c r="DK2" s="395"/>
      <c r="DL2" s="395"/>
      <c r="DM2" s="395"/>
      <c r="DN2" s="395"/>
      <c r="DO2" s="395"/>
      <c r="DP2" s="395"/>
      <c r="DQ2" s="395"/>
      <c r="DR2" s="395"/>
      <c r="DS2" s="395"/>
      <c r="DT2" s="395"/>
      <c r="DU2" s="395"/>
      <c r="DV2" s="395"/>
      <c r="DW2" s="395"/>
      <c r="DX2" s="395"/>
      <c r="DY2" s="395"/>
      <c r="DZ2" s="395"/>
      <c r="EA2" s="395"/>
      <c r="EB2" s="395"/>
      <c r="EC2" s="395"/>
      <c r="ED2" s="395"/>
      <c r="EE2" s="395"/>
      <c r="EF2" s="395"/>
      <c r="EG2" s="395"/>
      <c r="EH2" s="395"/>
      <c r="EI2" s="395"/>
      <c r="EJ2" s="395"/>
      <c r="EK2" s="395"/>
      <c r="EL2" s="395"/>
      <c r="EM2" s="395"/>
      <c r="EN2" s="395"/>
      <c r="EO2" s="395"/>
      <c r="EP2" s="395"/>
      <c r="EQ2" s="395"/>
      <c r="ER2" s="395"/>
      <c r="ES2" s="395"/>
      <c r="ET2" s="395"/>
      <c r="EU2" s="395"/>
      <c r="EV2" s="395"/>
      <c r="EW2" s="395"/>
      <c r="EX2" s="395"/>
      <c r="EY2" s="395"/>
      <c r="EZ2" s="395"/>
      <c r="FA2" s="395"/>
      <c r="FB2" s="395"/>
      <c r="FC2" s="395"/>
      <c r="FD2" s="395"/>
      <c r="FE2" s="395"/>
      <c r="FF2" s="395"/>
      <c r="FG2" s="395"/>
      <c r="FH2" s="395"/>
      <c r="FI2" s="395"/>
      <c r="FJ2" s="395"/>
      <c r="FK2" s="395"/>
      <c r="FL2" s="395"/>
      <c r="FM2" s="395"/>
      <c r="FN2" s="395"/>
      <c r="FO2" s="395"/>
      <c r="FP2" s="395"/>
      <c r="FQ2" s="395"/>
      <c r="FR2" s="395"/>
      <c r="FS2" s="395"/>
      <c r="FT2" s="395"/>
      <c r="FU2" s="395"/>
      <c r="FV2" s="395"/>
      <c r="FW2" s="395"/>
      <c r="FX2" s="395"/>
      <c r="FY2" s="395"/>
      <c r="FZ2" s="395"/>
      <c r="GA2" s="395"/>
      <c r="GB2" s="395"/>
      <c r="GC2" s="395"/>
      <c r="GD2" s="395"/>
      <c r="GE2" s="395"/>
      <c r="GF2" s="395"/>
      <c r="GG2" s="395"/>
      <c r="GH2" s="395"/>
      <c r="GI2" s="395"/>
      <c r="GJ2" s="395"/>
      <c r="GK2" s="395"/>
      <c r="GL2" s="395"/>
      <c r="GM2" s="395"/>
      <c r="GN2" s="395"/>
      <c r="GO2" s="395"/>
      <c r="GP2" s="395"/>
      <c r="GQ2" s="395"/>
      <c r="GR2" s="395"/>
      <c r="GS2" s="395"/>
      <c r="GT2" s="395"/>
      <c r="GU2" s="395"/>
      <c r="GV2" s="395"/>
      <c r="GW2" s="395"/>
      <c r="GX2" s="395"/>
      <c r="GY2" s="395"/>
      <c r="GZ2" s="395"/>
      <c r="HA2" s="395"/>
      <c r="HB2" s="395"/>
      <c r="HC2" s="395"/>
      <c r="HD2" s="395"/>
      <c r="HE2" s="395"/>
      <c r="HF2" s="395"/>
      <c r="HG2" s="395"/>
      <c r="HH2" s="395"/>
      <c r="HI2" s="395"/>
      <c r="HJ2" s="395"/>
      <c r="HK2" s="395"/>
      <c r="HL2" s="395"/>
      <c r="HM2" s="395"/>
      <c r="HN2" s="395"/>
      <c r="HO2" s="395"/>
      <c r="HP2" s="395"/>
      <c r="HQ2" s="395"/>
      <c r="HR2" s="395"/>
      <c r="HS2" s="395"/>
      <c r="HT2" s="395"/>
      <c r="HU2" s="395"/>
      <c r="HV2" s="395"/>
      <c r="HW2" s="395"/>
      <c r="HX2" s="395"/>
      <c r="HY2" s="395"/>
      <c r="HZ2" s="395"/>
      <c r="IA2" s="395"/>
      <c r="IB2" s="395"/>
      <c r="IC2" s="395"/>
      <c r="ID2" s="395"/>
      <c r="IE2" s="395"/>
      <c r="IF2" s="395"/>
      <c r="IG2" s="395"/>
      <c r="IH2" s="395"/>
      <c r="II2" s="395"/>
      <c r="IJ2" s="395"/>
      <c r="IK2" s="395"/>
      <c r="IL2" s="395"/>
      <c r="IM2" s="395"/>
      <c r="IN2" s="395"/>
      <c r="IO2" s="395"/>
      <c r="IP2" s="395"/>
      <c r="IQ2" s="395"/>
      <c r="IR2" s="395"/>
      <c r="IS2" s="395"/>
      <c r="IT2" s="395"/>
      <c r="IU2" s="395"/>
      <c r="IV2" s="395"/>
    </row>
    <row r="3" spans="1:256" s="396" customFormat="1" ht="21" x14ac:dyDescent="0.3">
      <c r="A3" s="1380" t="s">
        <v>1</v>
      </c>
      <c r="B3" s="1381"/>
      <c r="C3" s="1381"/>
      <c r="D3" s="1381"/>
      <c r="E3" s="1381"/>
      <c r="F3" s="1381"/>
      <c r="G3" s="1381"/>
      <c r="H3" s="1381"/>
      <c r="I3" s="1381"/>
      <c r="J3" s="1381"/>
      <c r="K3" s="1381"/>
      <c r="L3" s="1381"/>
      <c r="M3" s="1381"/>
      <c r="N3" s="1381"/>
      <c r="O3" s="1381"/>
      <c r="P3" s="1381"/>
      <c r="Q3" s="1381"/>
      <c r="R3" s="1381"/>
      <c r="S3" s="1381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95"/>
      <c r="AZ3" s="395"/>
      <c r="BA3" s="395"/>
      <c r="BB3" s="395"/>
      <c r="BC3" s="395"/>
      <c r="BD3" s="395"/>
      <c r="BE3" s="395"/>
      <c r="BF3" s="395"/>
      <c r="BG3" s="395"/>
      <c r="BH3" s="395"/>
      <c r="BI3" s="395"/>
      <c r="BJ3" s="395"/>
      <c r="BK3" s="395"/>
      <c r="BL3" s="395"/>
      <c r="BM3" s="395"/>
      <c r="BN3" s="395"/>
      <c r="BO3" s="395"/>
      <c r="BP3" s="395"/>
      <c r="BQ3" s="395"/>
      <c r="BR3" s="395"/>
      <c r="BS3" s="395"/>
      <c r="BT3" s="395"/>
      <c r="BU3" s="395"/>
      <c r="BV3" s="395"/>
      <c r="BW3" s="395"/>
      <c r="BX3" s="395"/>
      <c r="BY3" s="395"/>
      <c r="BZ3" s="395"/>
      <c r="CA3" s="395"/>
      <c r="CB3" s="395"/>
      <c r="CC3" s="395"/>
      <c r="CD3" s="395"/>
      <c r="CE3" s="395"/>
      <c r="CF3" s="395"/>
      <c r="CG3" s="395"/>
      <c r="CH3" s="395"/>
      <c r="CI3" s="395"/>
      <c r="CJ3" s="395"/>
      <c r="CK3" s="395"/>
      <c r="CL3" s="395"/>
      <c r="CM3" s="395"/>
      <c r="CN3" s="395"/>
      <c r="CO3" s="395"/>
      <c r="CP3" s="395"/>
      <c r="CQ3" s="395"/>
      <c r="CR3" s="395"/>
      <c r="CS3" s="395"/>
      <c r="CT3" s="395"/>
      <c r="CU3" s="395"/>
      <c r="CV3" s="395"/>
      <c r="CW3" s="395"/>
      <c r="CX3" s="395"/>
      <c r="CY3" s="395"/>
      <c r="CZ3" s="395"/>
      <c r="DA3" s="395"/>
      <c r="DB3" s="395"/>
      <c r="DC3" s="395"/>
      <c r="DD3" s="395"/>
      <c r="DE3" s="395"/>
      <c r="DF3" s="395"/>
      <c r="DG3" s="395"/>
      <c r="DH3" s="395"/>
      <c r="DI3" s="395"/>
      <c r="DJ3" s="395"/>
      <c r="DK3" s="395"/>
      <c r="DL3" s="395"/>
      <c r="DM3" s="395"/>
      <c r="DN3" s="395"/>
      <c r="DO3" s="395"/>
      <c r="DP3" s="395"/>
      <c r="DQ3" s="395"/>
      <c r="DR3" s="395"/>
      <c r="DS3" s="395"/>
      <c r="DT3" s="395"/>
      <c r="DU3" s="395"/>
      <c r="DV3" s="395"/>
      <c r="DW3" s="395"/>
      <c r="DX3" s="395"/>
      <c r="DY3" s="395"/>
      <c r="DZ3" s="395"/>
      <c r="EA3" s="395"/>
      <c r="EB3" s="395"/>
      <c r="EC3" s="395"/>
      <c r="ED3" s="395"/>
      <c r="EE3" s="395"/>
      <c r="EF3" s="395"/>
      <c r="EG3" s="395"/>
      <c r="EH3" s="395"/>
      <c r="EI3" s="395"/>
      <c r="EJ3" s="395"/>
      <c r="EK3" s="395"/>
      <c r="EL3" s="395"/>
      <c r="EM3" s="395"/>
      <c r="EN3" s="395"/>
      <c r="EO3" s="395"/>
      <c r="EP3" s="395"/>
      <c r="EQ3" s="395"/>
      <c r="ER3" s="395"/>
      <c r="ES3" s="395"/>
      <c r="ET3" s="395"/>
      <c r="EU3" s="395"/>
      <c r="EV3" s="395"/>
      <c r="EW3" s="395"/>
      <c r="EX3" s="395"/>
      <c r="EY3" s="395"/>
      <c r="EZ3" s="395"/>
      <c r="FA3" s="395"/>
      <c r="FB3" s="395"/>
      <c r="FC3" s="395"/>
      <c r="FD3" s="395"/>
      <c r="FE3" s="395"/>
      <c r="FF3" s="395"/>
      <c r="FG3" s="395"/>
      <c r="FH3" s="395"/>
      <c r="FI3" s="395"/>
      <c r="FJ3" s="395"/>
      <c r="FK3" s="395"/>
      <c r="FL3" s="395"/>
      <c r="FM3" s="395"/>
      <c r="FN3" s="395"/>
      <c r="FO3" s="395"/>
      <c r="FP3" s="395"/>
      <c r="FQ3" s="395"/>
      <c r="FR3" s="395"/>
      <c r="FS3" s="395"/>
      <c r="FT3" s="395"/>
      <c r="FU3" s="395"/>
      <c r="FV3" s="395"/>
      <c r="FW3" s="395"/>
      <c r="FX3" s="395"/>
      <c r="FY3" s="395"/>
      <c r="FZ3" s="395"/>
      <c r="GA3" s="395"/>
      <c r="GB3" s="395"/>
      <c r="GC3" s="395"/>
      <c r="GD3" s="395"/>
      <c r="GE3" s="395"/>
      <c r="GF3" s="395"/>
      <c r="GG3" s="395"/>
      <c r="GH3" s="395"/>
      <c r="GI3" s="395"/>
      <c r="GJ3" s="395"/>
      <c r="GK3" s="395"/>
      <c r="GL3" s="395"/>
      <c r="GM3" s="395"/>
      <c r="GN3" s="395"/>
      <c r="GO3" s="395"/>
      <c r="GP3" s="395"/>
      <c r="GQ3" s="395"/>
      <c r="GR3" s="395"/>
      <c r="GS3" s="395"/>
      <c r="GT3" s="395"/>
      <c r="GU3" s="395"/>
      <c r="GV3" s="395"/>
      <c r="GW3" s="395"/>
      <c r="GX3" s="395"/>
      <c r="GY3" s="395"/>
      <c r="GZ3" s="395"/>
      <c r="HA3" s="395"/>
      <c r="HB3" s="395"/>
      <c r="HC3" s="395"/>
      <c r="HD3" s="395"/>
      <c r="HE3" s="395"/>
      <c r="HF3" s="395"/>
      <c r="HG3" s="395"/>
      <c r="HH3" s="395"/>
      <c r="HI3" s="395"/>
      <c r="HJ3" s="395"/>
      <c r="HK3" s="395"/>
      <c r="HL3" s="395"/>
      <c r="HM3" s="395"/>
      <c r="HN3" s="395"/>
      <c r="HO3" s="395"/>
      <c r="HP3" s="395"/>
      <c r="HQ3" s="395"/>
      <c r="HR3" s="395"/>
      <c r="HS3" s="395"/>
      <c r="HT3" s="395"/>
      <c r="HU3" s="395"/>
      <c r="HV3" s="395"/>
      <c r="HW3" s="395"/>
      <c r="HX3" s="395"/>
      <c r="HY3" s="395"/>
      <c r="HZ3" s="395"/>
      <c r="IA3" s="395"/>
      <c r="IB3" s="395"/>
      <c r="IC3" s="395"/>
      <c r="ID3" s="395"/>
      <c r="IE3" s="395"/>
      <c r="IF3" s="395"/>
      <c r="IG3" s="395"/>
      <c r="IH3" s="395"/>
      <c r="II3" s="395"/>
      <c r="IJ3" s="395"/>
      <c r="IK3" s="395"/>
      <c r="IL3" s="395"/>
      <c r="IM3" s="395"/>
      <c r="IN3" s="395"/>
      <c r="IO3" s="395"/>
      <c r="IP3" s="395"/>
      <c r="IQ3" s="395"/>
      <c r="IR3" s="395"/>
      <c r="IS3" s="395"/>
      <c r="IT3" s="395"/>
      <c r="IU3" s="395"/>
      <c r="IV3" s="395"/>
    </row>
    <row r="4" spans="1:256" s="396" customFormat="1" ht="21" x14ac:dyDescent="0.35">
      <c r="A4" s="1382" t="s">
        <v>85</v>
      </c>
      <c r="B4" s="1383"/>
      <c r="C4" s="1383"/>
      <c r="D4" s="1383"/>
      <c r="E4" s="1383"/>
      <c r="F4" s="1383"/>
      <c r="G4" s="1383"/>
      <c r="H4" s="1383"/>
      <c r="I4" s="1383"/>
      <c r="J4" s="1383"/>
      <c r="K4" s="1383"/>
      <c r="L4" s="1383"/>
      <c r="M4" s="1383"/>
      <c r="N4" s="1383"/>
      <c r="O4" s="1383"/>
      <c r="P4" s="1383"/>
      <c r="Q4" s="1383"/>
      <c r="R4" s="1383"/>
      <c r="S4" s="1383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  <c r="AM4" s="395"/>
      <c r="AN4" s="395"/>
      <c r="AO4" s="395"/>
      <c r="AP4" s="395"/>
      <c r="AQ4" s="395"/>
      <c r="AR4" s="395"/>
      <c r="AS4" s="395"/>
      <c r="AT4" s="395"/>
      <c r="AU4" s="395"/>
      <c r="AV4" s="395"/>
      <c r="AW4" s="395"/>
      <c r="AX4" s="395"/>
      <c r="AY4" s="395"/>
      <c r="AZ4" s="395"/>
      <c r="BA4" s="395"/>
      <c r="BB4" s="395"/>
      <c r="BC4" s="395"/>
      <c r="BD4" s="395"/>
      <c r="BE4" s="395"/>
      <c r="BF4" s="395"/>
      <c r="BG4" s="395"/>
      <c r="BH4" s="395"/>
      <c r="BI4" s="395"/>
      <c r="BJ4" s="395"/>
      <c r="BK4" s="395"/>
      <c r="BL4" s="395"/>
      <c r="BM4" s="395"/>
      <c r="BN4" s="395"/>
      <c r="BO4" s="395"/>
      <c r="BP4" s="395"/>
      <c r="BQ4" s="395"/>
      <c r="BR4" s="395"/>
      <c r="BS4" s="395"/>
      <c r="BT4" s="395"/>
      <c r="BU4" s="395"/>
      <c r="BV4" s="395"/>
      <c r="BW4" s="395"/>
      <c r="BX4" s="395"/>
      <c r="BY4" s="395"/>
      <c r="BZ4" s="395"/>
      <c r="CA4" s="395"/>
      <c r="CB4" s="395"/>
      <c r="CC4" s="395"/>
      <c r="CD4" s="395"/>
      <c r="CE4" s="395"/>
      <c r="CF4" s="395"/>
      <c r="CG4" s="395"/>
      <c r="CH4" s="395"/>
      <c r="CI4" s="395"/>
      <c r="CJ4" s="395"/>
      <c r="CK4" s="395"/>
      <c r="CL4" s="395"/>
      <c r="CM4" s="395"/>
      <c r="CN4" s="395"/>
      <c r="CO4" s="395"/>
      <c r="CP4" s="395"/>
      <c r="CQ4" s="395"/>
      <c r="CR4" s="395"/>
      <c r="CS4" s="395"/>
      <c r="CT4" s="395"/>
      <c r="CU4" s="395"/>
      <c r="CV4" s="395"/>
      <c r="CW4" s="395"/>
      <c r="CX4" s="395"/>
      <c r="CY4" s="395"/>
      <c r="CZ4" s="395"/>
      <c r="DA4" s="395"/>
      <c r="DB4" s="395"/>
      <c r="DC4" s="395"/>
      <c r="DD4" s="395"/>
      <c r="DE4" s="395"/>
      <c r="DF4" s="395"/>
      <c r="DG4" s="395"/>
      <c r="DH4" s="395"/>
      <c r="DI4" s="395"/>
      <c r="DJ4" s="395"/>
      <c r="DK4" s="395"/>
      <c r="DL4" s="395"/>
      <c r="DM4" s="395"/>
      <c r="DN4" s="395"/>
      <c r="DO4" s="395"/>
      <c r="DP4" s="395"/>
      <c r="DQ4" s="395"/>
      <c r="DR4" s="395"/>
      <c r="DS4" s="395"/>
      <c r="DT4" s="395"/>
      <c r="DU4" s="395"/>
      <c r="DV4" s="395"/>
      <c r="DW4" s="395"/>
      <c r="DX4" s="395"/>
      <c r="DY4" s="395"/>
      <c r="DZ4" s="395"/>
      <c r="EA4" s="395"/>
      <c r="EB4" s="395"/>
      <c r="EC4" s="395"/>
      <c r="ED4" s="395"/>
      <c r="EE4" s="395"/>
      <c r="EF4" s="395"/>
      <c r="EG4" s="395"/>
      <c r="EH4" s="395"/>
      <c r="EI4" s="395"/>
      <c r="EJ4" s="395"/>
      <c r="EK4" s="395"/>
      <c r="EL4" s="395"/>
      <c r="EM4" s="395"/>
      <c r="EN4" s="395"/>
      <c r="EO4" s="395"/>
      <c r="EP4" s="395"/>
      <c r="EQ4" s="395"/>
      <c r="ER4" s="395"/>
      <c r="ES4" s="395"/>
      <c r="ET4" s="395"/>
      <c r="EU4" s="395"/>
      <c r="EV4" s="395"/>
      <c r="EW4" s="395"/>
      <c r="EX4" s="395"/>
      <c r="EY4" s="395"/>
      <c r="EZ4" s="395"/>
      <c r="FA4" s="395"/>
      <c r="FB4" s="395"/>
      <c r="FC4" s="395"/>
      <c r="FD4" s="395"/>
      <c r="FE4" s="395"/>
      <c r="FF4" s="395"/>
      <c r="FG4" s="395"/>
      <c r="FH4" s="395"/>
      <c r="FI4" s="395"/>
      <c r="FJ4" s="395"/>
      <c r="FK4" s="395"/>
      <c r="FL4" s="395"/>
      <c r="FM4" s="395"/>
      <c r="FN4" s="395"/>
      <c r="FO4" s="395"/>
      <c r="FP4" s="395"/>
      <c r="FQ4" s="395"/>
      <c r="FR4" s="395"/>
      <c r="FS4" s="395"/>
      <c r="FT4" s="395"/>
      <c r="FU4" s="395"/>
      <c r="FV4" s="395"/>
      <c r="FW4" s="395"/>
      <c r="FX4" s="395"/>
      <c r="FY4" s="395"/>
      <c r="FZ4" s="395"/>
      <c r="GA4" s="395"/>
      <c r="GB4" s="395"/>
      <c r="GC4" s="395"/>
      <c r="GD4" s="395"/>
      <c r="GE4" s="395"/>
      <c r="GF4" s="395"/>
      <c r="GG4" s="395"/>
      <c r="GH4" s="395"/>
      <c r="GI4" s="395"/>
      <c r="GJ4" s="395"/>
      <c r="GK4" s="395"/>
      <c r="GL4" s="395"/>
      <c r="GM4" s="395"/>
      <c r="GN4" s="395"/>
      <c r="GO4" s="395"/>
      <c r="GP4" s="395"/>
      <c r="GQ4" s="395"/>
      <c r="GR4" s="395"/>
      <c r="GS4" s="395"/>
      <c r="GT4" s="395"/>
      <c r="GU4" s="395"/>
      <c r="GV4" s="395"/>
      <c r="GW4" s="395"/>
      <c r="GX4" s="395"/>
      <c r="GY4" s="395"/>
      <c r="GZ4" s="395"/>
      <c r="HA4" s="395"/>
      <c r="HB4" s="395"/>
      <c r="HC4" s="395"/>
      <c r="HD4" s="395"/>
      <c r="HE4" s="395"/>
      <c r="HF4" s="395"/>
      <c r="HG4" s="395"/>
      <c r="HH4" s="395"/>
      <c r="HI4" s="395"/>
      <c r="HJ4" s="395"/>
      <c r="HK4" s="395"/>
      <c r="HL4" s="395"/>
      <c r="HM4" s="395"/>
      <c r="HN4" s="395"/>
      <c r="HO4" s="395"/>
      <c r="HP4" s="395"/>
      <c r="HQ4" s="395"/>
      <c r="HR4" s="395"/>
      <c r="HS4" s="395"/>
      <c r="HT4" s="395"/>
      <c r="HU4" s="395"/>
      <c r="HV4" s="395"/>
      <c r="HW4" s="395"/>
      <c r="HX4" s="395"/>
      <c r="HY4" s="395"/>
      <c r="HZ4" s="395"/>
      <c r="IA4" s="395"/>
      <c r="IB4" s="395"/>
      <c r="IC4" s="395"/>
      <c r="ID4" s="395"/>
      <c r="IE4" s="395"/>
      <c r="IF4" s="395"/>
      <c r="IG4" s="395"/>
      <c r="IH4" s="395"/>
      <c r="II4" s="395"/>
      <c r="IJ4" s="395"/>
      <c r="IK4" s="395"/>
      <c r="IL4" s="395"/>
      <c r="IM4" s="395"/>
      <c r="IN4" s="395"/>
      <c r="IO4" s="395"/>
      <c r="IP4" s="395"/>
      <c r="IQ4" s="395"/>
      <c r="IR4" s="395"/>
      <c r="IS4" s="395"/>
      <c r="IT4" s="395"/>
      <c r="IU4" s="395"/>
      <c r="IV4" s="395"/>
    </row>
    <row r="5" spans="1:256" s="396" customFormat="1" ht="18.75" x14ac:dyDescent="0.3">
      <c r="P5" s="397"/>
      <c r="Q5" s="397"/>
      <c r="R5" s="397"/>
      <c r="S5" s="397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5"/>
      <c r="AH5" s="395"/>
      <c r="AI5" s="395"/>
      <c r="AJ5" s="395"/>
      <c r="AK5" s="395"/>
      <c r="AL5" s="395"/>
      <c r="AM5" s="395"/>
      <c r="AN5" s="395"/>
      <c r="AO5" s="395"/>
      <c r="AP5" s="395"/>
      <c r="AQ5" s="395"/>
      <c r="AR5" s="395"/>
      <c r="AS5" s="395"/>
      <c r="AT5" s="395"/>
      <c r="AU5" s="395"/>
      <c r="AV5" s="395"/>
      <c r="AW5" s="395"/>
      <c r="AX5" s="395"/>
      <c r="AY5" s="395"/>
      <c r="AZ5" s="395"/>
      <c r="BA5" s="395"/>
      <c r="BB5" s="395"/>
      <c r="BC5" s="395"/>
      <c r="BD5" s="395"/>
      <c r="BE5" s="395"/>
      <c r="BF5" s="395"/>
      <c r="BG5" s="395"/>
      <c r="BH5" s="395"/>
      <c r="BI5" s="395"/>
      <c r="BJ5" s="395"/>
      <c r="BK5" s="395"/>
      <c r="BL5" s="395"/>
      <c r="BM5" s="395"/>
      <c r="BN5" s="395"/>
      <c r="BO5" s="395"/>
      <c r="BP5" s="395"/>
      <c r="BQ5" s="395"/>
      <c r="BR5" s="395"/>
      <c r="BS5" s="395"/>
      <c r="BT5" s="395"/>
      <c r="BU5" s="395"/>
      <c r="BV5" s="395"/>
      <c r="BW5" s="395"/>
      <c r="BX5" s="395"/>
      <c r="BY5" s="395"/>
      <c r="BZ5" s="395"/>
      <c r="CA5" s="395"/>
      <c r="CB5" s="395"/>
      <c r="CC5" s="395"/>
      <c r="CD5" s="395"/>
      <c r="CE5" s="395"/>
      <c r="CF5" s="395"/>
      <c r="CG5" s="395"/>
      <c r="CH5" s="395"/>
      <c r="CI5" s="395"/>
      <c r="CJ5" s="395"/>
      <c r="CK5" s="395"/>
      <c r="CL5" s="395"/>
      <c r="CM5" s="395"/>
      <c r="CN5" s="395"/>
      <c r="CO5" s="395"/>
      <c r="CP5" s="395"/>
      <c r="CQ5" s="395"/>
      <c r="CR5" s="395"/>
      <c r="CS5" s="395"/>
      <c r="CT5" s="395"/>
      <c r="CU5" s="395"/>
      <c r="CV5" s="395"/>
      <c r="CW5" s="395"/>
      <c r="CX5" s="395"/>
      <c r="CY5" s="395"/>
      <c r="CZ5" s="395"/>
      <c r="DA5" s="395"/>
      <c r="DB5" s="395"/>
      <c r="DC5" s="395"/>
      <c r="DD5" s="395"/>
      <c r="DE5" s="395"/>
      <c r="DF5" s="395"/>
      <c r="DG5" s="395"/>
      <c r="DH5" s="395"/>
      <c r="DI5" s="395"/>
      <c r="DJ5" s="395"/>
      <c r="DK5" s="395"/>
      <c r="DL5" s="395"/>
      <c r="DM5" s="395"/>
      <c r="DN5" s="395"/>
      <c r="DO5" s="395"/>
      <c r="DP5" s="395"/>
      <c r="DQ5" s="395"/>
      <c r="DR5" s="395"/>
      <c r="DS5" s="395"/>
      <c r="DT5" s="395"/>
      <c r="DU5" s="395"/>
      <c r="DV5" s="395"/>
      <c r="DW5" s="395"/>
      <c r="DX5" s="395"/>
      <c r="DY5" s="395"/>
      <c r="DZ5" s="395"/>
      <c r="EA5" s="395"/>
      <c r="EB5" s="395"/>
      <c r="EC5" s="395"/>
      <c r="ED5" s="395"/>
      <c r="EE5" s="395"/>
      <c r="EF5" s="395"/>
      <c r="EG5" s="395"/>
      <c r="EH5" s="395"/>
      <c r="EI5" s="395"/>
      <c r="EJ5" s="395"/>
      <c r="EK5" s="395"/>
      <c r="EL5" s="395"/>
      <c r="EM5" s="395"/>
      <c r="EN5" s="395"/>
      <c r="EO5" s="395"/>
      <c r="EP5" s="395"/>
      <c r="EQ5" s="395"/>
      <c r="ER5" s="395"/>
      <c r="ES5" s="395"/>
      <c r="ET5" s="395"/>
      <c r="EU5" s="395"/>
      <c r="EV5" s="395"/>
      <c r="EW5" s="395"/>
      <c r="EX5" s="395"/>
      <c r="EY5" s="395"/>
      <c r="EZ5" s="395"/>
      <c r="FA5" s="395"/>
      <c r="FB5" s="395"/>
      <c r="FC5" s="395"/>
      <c r="FD5" s="395"/>
      <c r="FE5" s="395"/>
      <c r="FF5" s="395"/>
      <c r="FG5" s="395"/>
      <c r="FH5" s="395"/>
      <c r="FI5" s="395"/>
      <c r="FJ5" s="395"/>
      <c r="FK5" s="395"/>
      <c r="FL5" s="395"/>
      <c r="FM5" s="395"/>
      <c r="FN5" s="395"/>
      <c r="FO5" s="395"/>
      <c r="FP5" s="395"/>
      <c r="FQ5" s="395"/>
      <c r="FR5" s="395"/>
      <c r="FS5" s="395"/>
      <c r="FT5" s="395"/>
      <c r="FU5" s="395"/>
      <c r="FV5" s="395"/>
      <c r="FW5" s="395"/>
      <c r="FX5" s="395"/>
      <c r="FY5" s="395"/>
      <c r="FZ5" s="395"/>
      <c r="GA5" s="395"/>
      <c r="GB5" s="395"/>
      <c r="GC5" s="395"/>
      <c r="GD5" s="395"/>
      <c r="GE5" s="395"/>
      <c r="GF5" s="395"/>
      <c r="GG5" s="395"/>
      <c r="GH5" s="395"/>
      <c r="GI5" s="395"/>
      <c r="GJ5" s="395"/>
      <c r="GK5" s="395"/>
      <c r="GL5" s="395"/>
      <c r="GM5" s="395"/>
      <c r="GN5" s="395"/>
      <c r="GO5" s="395"/>
      <c r="GP5" s="395"/>
      <c r="GQ5" s="395"/>
      <c r="GR5" s="395"/>
      <c r="GS5" s="395"/>
      <c r="GT5" s="395"/>
      <c r="GU5" s="395"/>
      <c r="GV5" s="395"/>
      <c r="GW5" s="395"/>
      <c r="GX5" s="395"/>
      <c r="GY5" s="395"/>
      <c r="GZ5" s="395"/>
      <c r="HA5" s="395"/>
      <c r="HB5" s="395"/>
      <c r="HC5" s="395"/>
      <c r="HD5" s="395"/>
      <c r="HE5" s="395"/>
      <c r="HF5" s="395"/>
      <c r="HG5" s="395"/>
      <c r="HH5" s="395"/>
      <c r="HI5" s="395"/>
      <c r="HJ5" s="395"/>
      <c r="HK5" s="395"/>
      <c r="HL5" s="395"/>
      <c r="HM5" s="395"/>
      <c r="HN5" s="395"/>
      <c r="HO5" s="395"/>
      <c r="HP5" s="395"/>
      <c r="HQ5" s="395"/>
      <c r="HR5" s="395"/>
      <c r="HS5" s="395"/>
      <c r="HT5" s="395"/>
      <c r="HU5" s="395"/>
      <c r="HV5" s="395"/>
      <c r="HW5" s="395"/>
      <c r="HX5" s="395"/>
      <c r="HY5" s="395"/>
      <c r="HZ5" s="395"/>
      <c r="IA5" s="395"/>
      <c r="IB5" s="395"/>
      <c r="IC5" s="395"/>
      <c r="ID5" s="395"/>
      <c r="IE5" s="395"/>
      <c r="IF5" s="395"/>
      <c r="IG5" s="395"/>
      <c r="IH5" s="395"/>
      <c r="II5" s="395"/>
      <c r="IJ5" s="395"/>
      <c r="IK5" s="395"/>
      <c r="IL5" s="395"/>
      <c r="IM5" s="395"/>
      <c r="IN5" s="395"/>
      <c r="IO5" s="395"/>
      <c r="IP5" s="395"/>
      <c r="IQ5" s="395"/>
      <c r="IR5" s="395"/>
      <c r="IS5" s="395"/>
      <c r="IT5" s="395"/>
      <c r="IU5" s="395"/>
      <c r="IV5" s="395"/>
    </row>
    <row r="6" spans="1:256" s="396" customFormat="1" ht="27" customHeight="1" x14ac:dyDescent="0.35">
      <c r="A6" s="398" t="s">
        <v>629</v>
      </c>
      <c r="B6" s="399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  <c r="AP6" s="395"/>
      <c r="AQ6" s="395"/>
      <c r="AR6" s="395"/>
      <c r="AS6" s="395"/>
      <c r="AT6" s="395"/>
      <c r="AU6" s="395"/>
      <c r="AV6" s="395"/>
      <c r="AW6" s="395"/>
      <c r="AX6" s="395"/>
      <c r="AY6" s="395"/>
      <c r="AZ6" s="395"/>
      <c r="BA6" s="395"/>
      <c r="BB6" s="395"/>
      <c r="BC6" s="395"/>
      <c r="BD6" s="395"/>
      <c r="BE6" s="395"/>
      <c r="BF6" s="395"/>
      <c r="BG6" s="395"/>
      <c r="BH6" s="395"/>
      <c r="BI6" s="395"/>
      <c r="BJ6" s="395"/>
      <c r="BK6" s="395"/>
      <c r="BL6" s="395"/>
      <c r="BM6" s="395"/>
      <c r="BN6" s="395"/>
      <c r="BO6" s="395"/>
      <c r="BP6" s="395"/>
      <c r="BQ6" s="395"/>
      <c r="BR6" s="395"/>
      <c r="BS6" s="395"/>
      <c r="BT6" s="395"/>
      <c r="BU6" s="395"/>
      <c r="BV6" s="395"/>
      <c r="BW6" s="395"/>
      <c r="BX6" s="395"/>
      <c r="BY6" s="395"/>
      <c r="BZ6" s="395"/>
      <c r="CA6" s="395"/>
      <c r="CB6" s="395"/>
      <c r="CC6" s="395"/>
      <c r="CD6" s="395"/>
      <c r="CE6" s="395"/>
      <c r="CF6" s="395"/>
      <c r="CG6" s="395"/>
      <c r="CH6" s="395"/>
      <c r="CI6" s="395"/>
      <c r="CJ6" s="395"/>
      <c r="CK6" s="395"/>
      <c r="CL6" s="395"/>
      <c r="CM6" s="395"/>
      <c r="CN6" s="395"/>
      <c r="CO6" s="395"/>
      <c r="CP6" s="395"/>
      <c r="CQ6" s="395"/>
      <c r="CR6" s="395"/>
      <c r="CS6" s="395"/>
      <c r="CT6" s="395"/>
      <c r="CU6" s="395"/>
      <c r="CV6" s="395"/>
      <c r="CW6" s="395"/>
      <c r="CX6" s="395"/>
      <c r="CY6" s="395"/>
      <c r="CZ6" s="395"/>
      <c r="DA6" s="395"/>
      <c r="DB6" s="395"/>
      <c r="DC6" s="395"/>
      <c r="DD6" s="395"/>
      <c r="DE6" s="395"/>
      <c r="DF6" s="395"/>
      <c r="DG6" s="395"/>
      <c r="DH6" s="395"/>
      <c r="DI6" s="395"/>
      <c r="DJ6" s="395"/>
      <c r="DK6" s="395"/>
      <c r="DL6" s="395"/>
      <c r="DM6" s="395"/>
      <c r="DN6" s="395"/>
      <c r="DO6" s="395"/>
      <c r="DP6" s="395"/>
      <c r="DQ6" s="395"/>
      <c r="DR6" s="395"/>
      <c r="DS6" s="395"/>
      <c r="DT6" s="395"/>
      <c r="DU6" s="395"/>
      <c r="DV6" s="395"/>
      <c r="DW6" s="395"/>
      <c r="DX6" s="395"/>
      <c r="DY6" s="395"/>
      <c r="DZ6" s="395"/>
      <c r="EA6" s="395"/>
      <c r="EB6" s="395"/>
      <c r="EC6" s="395"/>
      <c r="ED6" s="395"/>
      <c r="EE6" s="395"/>
      <c r="EF6" s="395"/>
      <c r="EG6" s="395"/>
      <c r="EH6" s="395"/>
      <c r="EI6" s="395"/>
      <c r="EJ6" s="395"/>
      <c r="EK6" s="395"/>
      <c r="EL6" s="395"/>
      <c r="EM6" s="395"/>
      <c r="EN6" s="395"/>
      <c r="EO6" s="395"/>
      <c r="EP6" s="395"/>
      <c r="EQ6" s="395"/>
      <c r="ER6" s="395"/>
      <c r="ES6" s="395"/>
      <c r="ET6" s="395"/>
      <c r="EU6" s="395"/>
      <c r="EV6" s="395"/>
      <c r="EW6" s="395"/>
      <c r="EX6" s="395"/>
      <c r="EY6" s="395"/>
      <c r="EZ6" s="395"/>
      <c r="FA6" s="395"/>
      <c r="FB6" s="395"/>
      <c r="FC6" s="395"/>
      <c r="FD6" s="395"/>
      <c r="FE6" s="395"/>
      <c r="FF6" s="395"/>
      <c r="FG6" s="395"/>
      <c r="FH6" s="395"/>
      <c r="FI6" s="395"/>
      <c r="FJ6" s="395"/>
      <c r="FK6" s="395"/>
      <c r="FL6" s="395"/>
      <c r="FM6" s="395"/>
      <c r="FN6" s="395"/>
      <c r="FO6" s="395"/>
      <c r="FP6" s="395"/>
      <c r="FQ6" s="395"/>
      <c r="FR6" s="395"/>
      <c r="FS6" s="395"/>
      <c r="FT6" s="395"/>
      <c r="FU6" s="395"/>
      <c r="FV6" s="395"/>
      <c r="FW6" s="395"/>
      <c r="FX6" s="395"/>
      <c r="FY6" s="395"/>
      <c r="FZ6" s="395"/>
      <c r="GA6" s="395"/>
      <c r="GB6" s="395"/>
      <c r="GC6" s="395"/>
      <c r="GD6" s="395"/>
      <c r="GE6" s="395"/>
      <c r="GF6" s="395"/>
      <c r="GG6" s="395"/>
      <c r="GH6" s="395"/>
      <c r="GI6" s="395"/>
      <c r="GJ6" s="395"/>
      <c r="GK6" s="395"/>
      <c r="GL6" s="395"/>
      <c r="GM6" s="395"/>
      <c r="GN6" s="395"/>
      <c r="GO6" s="395"/>
      <c r="GP6" s="395"/>
      <c r="GQ6" s="395"/>
      <c r="GR6" s="395"/>
      <c r="GS6" s="395"/>
      <c r="GT6" s="395"/>
      <c r="GU6" s="395"/>
      <c r="GV6" s="395"/>
      <c r="GW6" s="395"/>
      <c r="GX6" s="395"/>
      <c r="GY6" s="395"/>
      <c r="GZ6" s="395"/>
      <c r="HA6" s="395"/>
      <c r="HB6" s="395"/>
      <c r="HC6" s="395"/>
      <c r="HD6" s="395"/>
      <c r="HE6" s="395"/>
      <c r="HF6" s="395"/>
      <c r="HG6" s="395"/>
      <c r="HH6" s="395"/>
      <c r="HI6" s="395"/>
      <c r="HJ6" s="395"/>
      <c r="HK6" s="395"/>
      <c r="HL6" s="395"/>
      <c r="HM6" s="395"/>
      <c r="HN6" s="395"/>
      <c r="HO6" s="395"/>
      <c r="HP6" s="395"/>
      <c r="HQ6" s="395"/>
      <c r="HR6" s="395"/>
      <c r="HS6" s="395"/>
      <c r="HT6" s="395"/>
      <c r="HU6" s="395"/>
      <c r="HV6" s="395"/>
      <c r="HW6" s="395"/>
      <c r="HX6" s="395"/>
      <c r="HY6" s="395"/>
      <c r="HZ6" s="395"/>
      <c r="IA6" s="395"/>
      <c r="IB6" s="395"/>
      <c r="IC6" s="395"/>
      <c r="ID6" s="395"/>
      <c r="IE6" s="395"/>
      <c r="IF6" s="395"/>
      <c r="IG6" s="395"/>
      <c r="IH6" s="395"/>
      <c r="II6" s="395"/>
      <c r="IJ6" s="395"/>
      <c r="IK6" s="395"/>
      <c r="IL6" s="395"/>
      <c r="IM6" s="395"/>
      <c r="IN6" s="395"/>
      <c r="IO6" s="395"/>
      <c r="IP6" s="395"/>
      <c r="IQ6" s="395"/>
      <c r="IR6" s="395"/>
      <c r="IS6" s="395"/>
      <c r="IT6" s="395"/>
      <c r="IU6" s="395"/>
      <c r="IV6" s="395"/>
    </row>
    <row r="7" spans="1:256" s="396" customFormat="1" ht="15.95" customHeight="1" x14ac:dyDescent="0.35">
      <c r="A7" s="22" t="s">
        <v>377</v>
      </c>
      <c r="B7" s="399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5"/>
      <c r="AU7" s="395"/>
      <c r="AV7" s="395"/>
      <c r="AW7" s="395"/>
      <c r="AX7" s="395"/>
      <c r="AY7" s="395"/>
      <c r="AZ7" s="395"/>
      <c r="BA7" s="395"/>
      <c r="BB7" s="395"/>
      <c r="BC7" s="395"/>
      <c r="BD7" s="395"/>
      <c r="BE7" s="395"/>
      <c r="BF7" s="395"/>
      <c r="BG7" s="395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5"/>
      <c r="BU7" s="395"/>
      <c r="BV7" s="395"/>
      <c r="BW7" s="395"/>
      <c r="BX7" s="395"/>
      <c r="BY7" s="395"/>
      <c r="BZ7" s="395"/>
      <c r="CA7" s="395"/>
      <c r="CB7" s="395"/>
      <c r="CC7" s="395"/>
      <c r="CD7" s="395"/>
      <c r="CE7" s="395"/>
      <c r="CF7" s="395"/>
      <c r="CG7" s="395"/>
      <c r="CH7" s="395"/>
      <c r="CI7" s="395"/>
      <c r="CJ7" s="395"/>
      <c r="CK7" s="395"/>
      <c r="CL7" s="395"/>
      <c r="CM7" s="395"/>
      <c r="CN7" s="395"/>
      <c r="CO7" s="395"/>
      <c r="CP7" s="395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5"/>
      <c r="DH7" s="395"/>
      <c r="DI7" s="395"/>
      <c r="DJ7" s="395"/>
      <c r="DK7" s="395"/>
      <c r="DL7" s="395"/>
      <c r="DM7" s="395"/>
      <c r="DN7" s="395"/>
      <c r="DO7" s="395"/>
      <c r="DP7" s="395"/>
      <c r="DQ7" s="395"/>
      <c r="DR7" s="395"/>
      <c r="DS7" s="395"/>
      <c r="DT7" s="395"/>
      <c r="DU7" s="395"/>
      <c r="DV7" s="395"/>
      <c r="DW7" s="395"/>
      <c r="DX7" s="395"/>
      <c r="DY7" s="395"/>
      <c r="DZ7" s="395"/>
      <c r="EA7" s="395"/>
      <c r="EB7" s="395"/>
      <c r="EC7" s="395"/>
      <c r="ED7" s="395"/>
      <c r="EE7" s="395"/>
      <c r="EF7" s="395"/>
      <c r="EG7" s="395"/>
      <c r="EH7" s="395"/>
      <c r="EI7" s="395"/>
      <c r="EJ7" s="395"/>
      <c r="EK7" s="395"/>
      <c r="EL7" s="395"/>
      <c r="EM7" s="395"/>
      <c r="EN7" s="395"/>
      <c r="EO7" s="395"/>
      <c r="EP7" s="395"/>
      <c r="EQ7" s="395"/>
      <c r="ER7" s="395"/>
      <c r="ES7" s="395"/>
      <c r="ET7" s="395"/>
      <c r="EU7" s="395"/>
      <c r="EV7" s="395"/>
      <c r="EW7" s="395"/>
      <c r="EX7" s="395"/>
      <c r="EY7" s="395"/>
      <c r="EZ7" s="395"/>
      <c r="FA7" s="395"/>
      <c r="FB7" s="395"/>
      <c r="FC7" s="395"/>
      <c r="FD7" s="395"/>
      <c r="FE7" s="395"/>
      <c r="FF7" s="395"/>
      <c r="FG7" s="395"/>
      <c r="FH7" s="395"/>
      <c r="FI7" s="395"/>
      <c r="FJ7" s="395"/>
      <c r="FK7" s="395"/>
      <c r="FL7" s="395"/>
      <c r="FM7" s="395"/>
      <c r="FN7" s="395"/>
      <c r="FO7" s="395"/>
      <c r="FP7" s="395"/>
      <c r="FQ7" s="395"/>
      <c r="FR7" s="395"/>
      <c r="FS7" s="395"/>
      <c r="FT7" s="395"/>
      <c r="FU7" s="395"/>
      <c r="FV7" s="395"/>
      <c r="FW7" s="395"/>
      <c r="FX7" s="395"/>
      <c r="FY7" s="395"/>
      <c r="FZ7" s="395"/>
      <c r="GA7" s="395"/>
      <c r="GB7" s="395"/>
      <c r="GC7" s="395"/>
      <c r="GD7" s="395"/>
      <c r="GE7" s="395"/>
      <c r="GF7" s="395"/>
      <c r="GG7" s="395"/>
      <c r="GH7" s="395"/>
      <c r="GI7" s="395"/>
      <c r="GJ7" s="395"/>
      <c r="GK7" s="395"/>
      <c r="GL7" s="395"/>
      <c r="GM7" s="395"/>
      <c r="GN7" s="395"/>
      <c r="GO7" s="395"/>
      <c r="GP7" s="395"/>
      <c r="GQ7" s="395"/>
      <c r="GR7" s="395"/>
      <c r="GS7" s="395"/>
      <c r="GT7" s="395"/>
      <c r="GU7" s="395"/>
      <c r="GV7" s="395"/>
      <c r="GW7" s="395"/>
      <c r="GX7" s="395"/>
      <c r="GY7" s="395"/>
      <c r="GZ7" s="395"/>
      <c r="HA7" s="395"/>
      <c r="HB7" s="395"/>
      <c r="HC7" s="395"/>
      <c r="HD7" s="395"/>
      <c r="HE7" s="395"/>
      <c r="HF7" s="395"/>
      <c r="HG7" s="395"/>
      <c r="HH7" s="395"/>
      <c r="HI7" s="395"/>
      <c r="HJ7" s="395"/>
      <c r="HK7" s="395"/>
      <c r="HL7" s="395"/>
      <c r="HM7" s="395"/>
      <c r="HN7" s="395"/>
      <c r="HO7" s="395"/>
      <c r="HP7" s="395"/>
      <c r="HQ7" s="395"/>
      <c r="HR7" s="395"/>
      <c r="HS7" s="395"/>
      <c r="HT7" s="395"/>
      <c r="HU7" s="395"/>
      <c r="HV7" s="395"/>
      <c r="HW7" s="395"/>
      <c r="HX7" s="395"/>
      <c r="HY7" s="395"/>
      <c r="HZ7" s="395"/>
      <c r="IA7" s="395"/>
      <c r="IB7" s="395"/>
      <c r="IC7" s="395"/>
      <c r="ID7" s="395"/>
      <c r="IE7" s="395"/>
      <c r="IF7" s="395"/>
      <c r="IG7" s="395"/>
      <c r="IH7" s="395"/>
      <c r="II7" s="395"/>
      <c r="IJ7" s="395"/>
      <c r="IK7" s="395"/>
      <c r="IL7" s="395"/>
      <c r="IM7" s="395"/>
      <c r="IN7" s="395"/>
      <c r="IO7" s="395"/>
      <c r="IP7" s="395"/>
      <c r="IQ7" s="395"/>
      <c r="IR7" s="395"/>
      <c r="IS7" s="395"/>
      <c r="IT7" s="395"/>
      <c r="IU7" s="395"/>
      <c r="IV7" s="395"/>
    </row>
    <row r="8" spans="1:256" ht="21" x14ac:dyDescent="0.25">
      <c r="A8" s="401" t="s">
        <v>630</v>
      </c>
      <c r="B8" s="402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</row>
    <row r="9" spans="1:256" x14ac:dyDescent="0.25">
      <c r="A9" s="1376" t="s">
        <v>4</v>
      </c>
      <c r="B9" s="1376" t="s">
        <v>631</v>
      </c>
      <c r="C9" s="1376" t="s">
        <v>6</v>
      </c>
      <c r="D9" s="1384" t="s">
        <v>7</v>
      </c>
      <c r="E9" s="1385"/>
      <c r="F9" s="1386"/>
      <c r="G9" s="1384" t="s">
        <v>8</v>
      </c>
      <c r="H9" s="1385"/>
      <c r="I9" s="1386"/>
      <c r="J9" s="1384" t="s">
        <v>9</v>
      </c>
      <c r="K9" s="1385"/>
      <c r="L9" s="1386"/>
      <c r="M9" s="1384" t="s">
        <v>10</v>
      </c>
      <c r="N9" s="1385"/>
      <c r="O9" s="1386"/>
      <c r="P9" s="1373" t="s">
        <v>11</v>
      </c>
      <c r="Q9" s="1374"/>
      <c r="R9" s="1375"/>
      <c r="S9" s="1376" t="s">
        <v>12</v>
      </c>
    </row>
    <row r="10" spans="1:256" x14ac:dyDescent="0.25">
      <c r="A10" s="1377"/>
      <c r="B10" s="1377"/>
      <c r="C10" s="1377"/>
      <c r="D10" s="403" t="s">
        <v>13</v>
      </c>
      <c r="E10" s="403" t="s">
        <v>14</v>
      </c>
      <c r="F10" s="403" t="s">
        <v>15</v>
      </c>
      <c r="G10" s="403" t="s">
        <v>16</v>
      </c>
      <c r="H10" s="403" t="s">
        <v>17</v>
      </c>
      <c r="I10" s="403" t="s">
        <v>18</v>
      </c>
      <c r="J10" s="403" t="s">
        <v>19</v>
      </c>
      <c r="K10" s="403" t="s">
        <v>20</v>
      </c>
      <c r="L10" s="403" t="s">
        <v>21</v>
      </c>
      <c r="M10" s="403" t="s">
        <v>22</v>
      </c>
      <c r="N10" s="403" t="s">
        <v>23</v>
      </c>
      <c r="O10" s="403" t="s">
        <v>24</v>
      </c>
      <c r="P10" s="404" t="s">
        <v>25</v>
      </c>
      <c r="Q10" s="404" t="s">
        <v>26</v>
      </c>
      <c r="R10" s="404" t="s">
        <v>27</v>
      </c>
      <c r="S10" s="1377"/>
    </row>
    <row r="11" spans="1:256" ht="49.5" customHeight="1" x14ac:dyDescent="0.25">
      <c r="A11" s="405" t="s">
        <v>632</v>
      </c>
      <c r="B11" s="405" t="s">
        <v>633</v>
      </c>
      <c r="C11" s="406" t="s">
        <v>633</v>
      </c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8"/>
      <c r="Q11" s="408"/>
      <c r="R11" s="408"/>
      <c r="S11" s="406"/>
    </row>
    <row r="12" spans="1:256" ht="43.5" customHeight="1" x14ac:dyDescent="0.25">
      <c r="A12" s="409" t="s">
        <v>634</v>
      </c>
      <c r="B12" s="410" t="s">
        <v>635</v>
      </c>
      <c r="C12" s="410" t="s">
        <v>636</v>
      </c>
      <c r="D12" s="411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3" t="s">
        <v>36</v>
      </c>
      <c r="Q12" s="413"/>
      <c r="R12" s="413"/>
      <c r="S12" s="414"/>
    </row>
    <row r="13" spans="1:256" ht="48" customHeight="1" x14ac:dyDescent="0.25">
      <c r="A13" s="410" t="s">
        <v>637</v>
      </c>
      <c r="B13" s="410" t="s">
        <v>638</v>
      </c>
      <c r="C13" s="410" t="s">
        <v>639</v>
      </c>
      <c r="D13" s="411"/>
      <c r="E13" s="415"/>
      <c r="F13" s="415"/>
      <c r="G13" s="415"/>
      <c r="H13" s="415"/>
      <c r="I13" s="415"/>
      <c r="J13" s="412"/>
      <c r="K13" s="412"/>
      <c r="L13" s="412"/>
      <c r="M13" s="412"/>
      <c r="N13" s="412"/>
      <c r="O13" s="412"/>
      <c r="P13" s="413" t="s">
        <v>36</v>
      </c>
      <c r="Q13" s="413"/>
      <c r="R13" s="413"/>
      <c r="S13" s="414"/>
    </row>
    <row r="14" spans="1:256" ht="43.5" customHeight="1" x14ac:dyDescent="0.25">
      <c r="A14" s="410" t="s">
        <v>640</v>
      </c>
      <c r="B14" s="410" t="s">
        <v>641</v>
      </c>
      <c r="C14" s="410" t="s">
        <v>642</v>
      </c>
      <c r="D14" s="411"/>
      <c r="E14" s="415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3" t="s">
        <v>36</v>
      </c>
      <c r="Q14" s="413"/>
      <c r="R14" s="413"/>
      <c r="S14" s="414"/>
    </row>
    <row r="15" spans="1:256" ht="43.5" customHeight="1" x14ac:dyDescent="0.25">
      <c r="A15" s="410" t="s">
        <v>643</v>
      </c>
      <c r="B15" s="410" t="s">
        <v>644</v>
      </c>
      <c r="C15" s="410" t="s">
        <v>645</v>
      </c>
      <c r="D15" s="411"/>
      <c r="E15" s="415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6">
        <f>[5]Presupuesto!E37</f>
        <v>180000</v>
      </c>
      <c r="Q15" s="413"/>
      <c r="R15" s="413"/>
      <c r="S15" s="414"/>
    </row>
    <row r="16" spans="1:256" ht="43.5" customHeight="1" x14ac:dyDescent="0.25">
      <c r="A16" s="409" t="s">
        <v>646</v>
      </c>
      <c r="B16" s="410" t="s">
        <v>647</v>
      </c>
      <c r="C16" s="410" t="s">
        <v>648</v>
      </c>
      <c r="D16" s="411"/>
      <c r="E16" s="415"/>
      <c r="F16" s="415"/>
      <c r="G16" s="415"/>
      <c r="H16" s="415"/>
      <c r="I16" s="412"/>
      <c r="J16" s="412"/>
      <c r="K16" s="412"/>
      <c r="L16" s="412"/>
      <c r="M16" s="412"/>
      <c r="N16" s="412"/>
      <c r="O16" s="412"/>
      <c r="P16" s="413" t="s">
        <v>36</v>
      </c>
      <c r="Q16" s="413"/>
      <c r="R16" s="413"/>
      <c r="S16" s="414"/>
    </row>
    <row r="17" spans="1:19" ht="43.5" customHeight="1" x14ac:dyDescent="0.25">
      <c r="A17" s="410" t="s">
        <v>649</v>
      </c>
      <c r="B17" s="410" t="s">
        <v>257</v>
      </c>
      <c r="C17" s="410" t="s">
        <v>648</v>
      </c>
      <c r="D17" s="411"/>
      <c r="E17" s="415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6">
        <f>[5]Presupuesto!E58</f>
        <v>121400</v>
      </c>
      <c r="Q17" s="413"/>
      <c r="R17" s="413"/>
      <c r="S17" s="414"/>
    </row>
    <row r="18" spans="1:19" ht="43.5" customHeight="1" x14ac:dyDescent="0.25">
      <c r="A18" s="410" t="s">
        <v>650</v>
      </c>
      <c r="B18" s="410" t="s">
        <v>257</v>
      </c>
      <c r="C18" s="410" t="s">
        <v>648</v>
      </c>
      <c r="D18" s="411"/>
      <c r="E18" s="412"/>
      <c r="F18" s="412"/>
      <c r="G18" s="415"/>
      <c r="H18" s="415"/>
      <c r="I18" s="412"/>
      <c r="J18" s="412"/>
      <c r="K18" s="412"/>
      <c r="L18" s="412"/>
      <c r="M18" s="412"/>
      <c r="N18" s="412"/>
      <c r="O18" s="412"/>
      <c r="P18" s="416">
        <f>[5]Presupuesto!E58</f>
        <v>121400</v>
      </c>
      <c r="Q18" s="413"/>
      <c r="R18" s="413"/>
      <c r="S18" s="414"/>
    </row>
    <row r="19" spans="1:19" ht="43.5" customHeight="1" x14ac:dyDescent="0.25">
      <c r="A19" s="410" t="s">
        <v>651</v>
      </c>
      <c r="B19" s="410" t="s">
        <v>257</v>
      </c>
      <c r="C19" s="410" t="s">
        <v>648</v>
      </c>
      <c r="D19" s="411"/>
      <c r="E19" s="412"/>
      <c r="F19" s="412"/>
      <c r="G19" s="412"/>
      <c r="H19" s="415"/>
      <c r="I19" s="415"/>
      <c r="J19" s="415"/>
      <c r="K19" s="412"/>
      <c r="L19" s="412"/>
      <c r="M19" s="412"/>
      <c r="N19" s="412"/>
      <c r="O19" s="412"/>
      <c r="P19" s="416">
        <f>[5]Presupuesto!E83</f>
        <v>150000</v>
      </c>
      <c r="Q19" s="413"/>
      <c r="R19" s="413"/>
      <c r="S19" s="414"/>
    </row>
    <row r="20" spans="1:19" ht="68.25" customHeight="1" x14ac:dyDescent="0.25">
      <c r="A20" s="410" t="s">
        <v>652</v>
      </c>
      <c r="B20" s="410" t="s">
        <v>257</v>
      </c>
      <c r="C20" s="410" t="s">
        <v>653</v>
      </c>
      <c r="D20" s="411"/>
      <c r="E20" s="415"/>
      <c r="F20" s="415"/>
      <c r="G20" s="412"/>
      <c r="H20" s="412"/>
      <c r="I20" s="412"/>
      <c r="J20" s="412"/>
      <c r="K20" s="412"/>
      <c r="L20" s="412"/>
      <c r="M20" s="412"/>
      <c r="N20" s="412"/>
      <c r="O20" s="412"/>
      <c r="P20" s="416">
        <f>[5]Presupuesto!E94</f>
        <v>40870</v>
      </c>
      <c r="Q20" s="413"/>
      <c r="R20" s="413"/>
      <c r="S20" s="414"/>
    </row>
    <row r="21" spans="1:19" ht="100.5" customHeight="1" x14ac:dyDescent="0.25">
      <c r="A21" s="409" t="s">
        <v>654</v>
      </c>
      <c r="B21" s="410" t="s">
        <v>655</v>
      </c>
      <c r="C21" s="410" t="s">
        <v>656</v>
      </c>
      <c r="D21" s="417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3" t="s">
        <v>36</v>
      </c>
      <c r="Q21" s="413"/>
      <c r="R21" s="413"/>
      <c r="S21" s="414" t="s">
        <v>657</v>
      </c>
    </row>
    <row r="22" spans="1:19" ht="99" customHeight="1" x14ac:dyDescent="0.25">
      <c r="A22" s="410" t="s">
        <v>658</v>
      </c>
      <c r="B22" s="410" t="s">
        <v>659</v>
      </c>
      <c r="C22" s="410" t="s">
        <v>660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6">
        <f>[5]Presupuesto!E103</f>
        <v>70075</v>
      </c>
      <c r="Q22" s="413"/>
      <c r="R22" s="413"/>
      <c r="S22" s="414"/>
    </row>
    <row r="23" spans="1:19" ht="114" customHeight="1" x14ac:dyDescent="0.25">
      <c r="A23" s="410" t="s">
        <v>661</v>
      </c>
      <c r="B23" s="410" t="s">
        <v>662</v>
      </c>
      <c r="C23" s="410" t="s">
        <v>663</v>
      </c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6">
        <f>[5]Presupuesto!E113</f>
        <v>51620</v>
      </c>
      <c r="Q23" s="413"/>
      <c r="R23" s="413"/>
      <c r="S23" s="414"/>
    </row>
    <row r="24" spans="1:19" ht="32.25" customHeight="1" x14ac:dyDescent="0.25">
      <c r="A24" s="418" t="s">
        <v>664</v>
      </c>
      <c r="B24" s="410" t="s">
        <v>564</v>
      </c>
      <c r="C24" s="419" t="s">
        <v>665</v>
      </c>
      <c r="D24" s="417"/>
      <c r="E24" s="415"/>
      <c r="F24" s="415"/>
      <c r="G24" s="415"/>
      <c r="H24" s="412"/>
      <c r="I24" s="412"/>
      <c r="J24" s="412"/>
      <c r="K24" s="412"/>
      <c r="L24" s="412"/>
      <c r="M24" s="412"/>
      <c r="N24" s="412"/>
      <c r="O24" s="412"/>
      <c r="P24" s="413" t="s">
        <v>36</v>
      </c>
      <c r="Q24" s="413"/>
      <c r="R24" s="413"/>
      <c r="S24" s="414" t="s">
        <v>666</v>
      </c>
    </row>
    <row r="25" spans="1:19" ht="75.75" customHeight="1" x14ac:dyDescent="0.25">
      <c r="A25" s="405" t="s">
        <v>667</v>
      </c>
      <c r="B25" s="405" t="s">
        <v>668</v>
      </c>
      <c r="C25" s="420" t="s">
        <v>669</v>
      </c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8"/>
      <c r="Q25" s="408"/>
      <c r="R25" s="408"/>
      <c r="S25" s="406"/>
    </row>
    <row r="26" spans="1:19" ht="48" customHeight="1" x14ac:dyDescent="0.25">
      <c r="A26" s="421" t="s">
        <v>670</v>
      </c>
      <c r="B26" s="410" t="s">
        <v>671</v>
      </c>
      <c r="C26" s="419" t="s">
        <v>672</v>
      </c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5"/>
      <c r="O26" s="412"/>
      <c r="P26" s="416">
        <f>[5]Presupuesto!E133</f>
        <v>26000</v>
      </c>
      <c r="Q26" s="413"/>
      <c r="R26" s="413"/>
      <c r="S26" s="414"/>
    </row>
    <row r="27" spans="1:19" ht="90.75" customHeight="1" x14ac:dyDescent="0.25">
      <c r="A27" s="159" t="s">
        <v>673</v>
      </c>
      <c r="B27" s="203" t="s">
        <v>674</v>
      </c>
      <c r="C27" s="159" t="s">
        <v>675</v>
      </c>
      <c r="D27" s="422"/>
      <c r="E27" s="422"/>
      <c r="F27" s="422"/>
      <c r="G27" s="422"/>
      <c r="H27" s="422"/>
      <c r="I27" s="422"/>
      <c r="J27" s="305"/>
      <c r="K27" s="415"/>
      <c r="L27" s="422"/>
      <c r="M27" s="422"/>
      <c r="N27" s="422"/>
      <c r="O27" s="422"/>
      <c r="P27" s="423" t="s">
        <v>676</v>
      </c>
      <c r="Q27" s="96"/>
      <c r="R27" s="96"/>
      <c r="S27" s="247" t="s">
        <v>677</v>
      </c>
    </row>
    <row r="28" spans="1:19" ht="54" customHeight="1" x14ac:dyDescent="0.25">
      <c r="A28" s="96" t="s">
        <v>678</v>
      </c>
      <c r="B28" s="159" t="s">
        <v>679</v>
      </c>
      <c r="C28" s="159" t="s">
        <v>680</v>
      </c>
      <c r="D28" s="422"/>
      <c r="E28" s="422"/>
      <c r="F28" s="422"/>
      <c r="G28" s="422"/>
      <c r="H28" s="422"/>
      <c r="I28" s="422"/>
      <c r="J28" s="424"/>
      <c r="K28" s="422"/>
      <c r="L28" s="422"/>
      <c r="M28" s="422"/>
      <c r="N28" s="422"/>
      <c r="O28" s="422"/>
      <c r="P28" s="423" t="s">
        <v>676</v>
      </c>
      <c r="Q28" s="96"/>
      <c r="R28" s="96"/>
      <c r="S28" s="247" t="s">
        <v>681</v>
      </c>
    </row>
    <row r="29" spans="1:19" ht="51.75" customHeight="1" x14ac:dyDescent="0.25">
      <c r="A29" s="425" t="s">
        <v>682</v>
      </c>
      <c r="B29" s="159" t="s">
        <v>683</v>
      </c>
      <c r="C29" s="159" t="s">
        <v>684</v>
      </c>
      <c r="D29" s="422"/>
      <c r="E29" s="415"/>
      <c r="F29" s="422"/>
      <c r="G29" s="422"/>
      <c r="H29" s="422"/>
      <c r="I29" s="422"/>
      <c r="J29" s="305"/>
      <c r="K29" s="422"/>
      <c r="L29" s="422"/>
      <c r="M29" s="422"/>
      <c r="N29" s="422"/>
      <c r="O29" s="422"/>
      <c r="P29" s="426">
        <f>[5]Presupuesto!E153</f>
        <v>68750</v>
      </c>
      <c r="Q29" s="96"/>
      <c r="R29" s="96"/>
      <c r="S29" s="247" t="s">
        <v>681</v>
      </c>
    </row>
    <row r="30" spans="1:19" ht="59.25" customHeight="1" x14ac:dyDescent="0.25">
      <c r="A30" s="159" t="s">
        <v>685</v>
      </c>
      <c r="B30" s="159" t="s">
        <v>686</v>
      </c>
      <c r="C30" s="159" t="s">
        <v>687</v>
      </c>
      <c r="D30" s="422"/>
      <c r="E30" s="415"/>
      <c r="F30" s="415"/>
      <c r="G30" s="422"/>
      <c r="H30" s="422"/>
      <c r="I30" s="422"/>
      <c r="J30" s="305"/>
      <c r="K30" s="422"/>
      <c r="L30" s="422"/>
      <c r="M30" s="422"/>
      <c r="N30" s="422"/>
      <c r="O30" s="422"/>
      <c r="P30" s="426">
        <f>[5]Presupuesto!E163</f>
        <v>3575</v>
      </c>
      <c r="Q30" s="96"/>
      <c r="R30" s="96"/>
      <c r="S30" s="247" t="s">
        <v>681</v>
      </c>
    </row>
    <row r="31" spans="1:19" ht="47.25" customHeight="1" x14ac:dyDescent="0.25">
      <c r="A31" s="159" t="s">
        <v>688</v>
      </c>
      <c r="B31" s="159" t="s">
        <v>689</v>
      </c>
      <c r="C31" s="159" t="s">
        <v>690</v>
      </c>
      <c r="D31" s="422"/>
      <c r="E31" s="422"/>
      <c r="F31" s="422"/>
      <c r="G31" s="415"/>
      <c r="H31" s="422"/>
      <c r="I31" s="422"/>
      <c r="J31" s="305"/>
      <c r="K31" s="422"/>
      <c r="L31" s="422"/>
      <c r="M31" s="422"/>
      <c r="N31" s="422"/>
      <c r="O31" s="422"/>
      <c r="P31" s="426">
        <f>[5]Presupuesto!E172</f>
        <v>23550</v>
      </c>
      <c r="Q31" s="96"/>
      <c r="R31" s="96"/>
      <c r="S31" s="247" t="s">
        <v>681</v>
      </c>
    </row>
    <row r="32" spans="1:19" ht="54" customHeight="1" x14ac:dyDescent="0.25">
      <c r="A32" s="159" t="s">
        <v>691</v>
      </c>
      <c r="B32" s="159" t="s">
        <v>692</v>
      </c>
      <c r="C32" s="159" t="s">
        <v>693</v>
      </c>
      <c r="D32" s="422"/>
      <c r="E32" s="422"/>
      <c r="F32" s="422"/>
      <c r="G32" s="422"/>
      <c r="H32" s="422"/>
      <c r="I32" s="422"/>
      <c r="J32" s="305"/>
      <c r="K32" s="424"/>
      <c r="L32" s="424"/>
      <c r="M32" s="422"/>
      <c r="N32" s="422"/>
      <c r="O32" s="422"/>
      <c r="P32" s="426">
        <f>[5]Presupuesto!E182</f>
        <v>21000</v>
      </c>
      <c r="Q32" s="96"/>
      <c r="R32" s="96"/>
      <c r="S32" s="247" t="s">
        <v>681</v>
      </c>
    </row>
    <row r="33" spans="1:19" ht="51" customHeight="1" x14ac:dyDescent="0.25">
      <c r="A33" s="96" t="s">
        <v>694</v>
      </c>
      <c r="B33" s="159" t="s">
        <v>695</v>
      </c>
      <c r="C33" s="159" t="s">
        <v>696</v>
      </c>
      <c r="D33" s="422"/>
      <c r="E33" s="422"/>
      <c r="F33" s="422"/>
      <c r="G33" s="422"/>
      <c r="H33" s="422"/>
      <c r="I33" s="422"/>
      <c r="J33" s="424"/>
      <c r="K33" s="422"/>
      <c r="L33" s="422"/>
      <c r="M33" s="422"/>
      <c r="N33" s="422"/>
      <c r="O33" s="422"/>
      <c r="P33" s="423" t="s">
        <v>36</v>
      </c>
      <c r="Q33" s="96"/>
      <c r="R33" s="96"/>
      <c r="S33" s="247" t="s">
        <v>681</v>
      </c>
    </row>
    <row r="34" spans="1:19" ht="45.75" customHeight="1" x14ac:dyDescent="0.25">
      <c r="A34" s="159" t="s">
        <v>697</v>
      </c>
      <c r="B34" s="159" t="s">
        <v>698</v>
      </c>
      <c r="C34" s="159" t="s">
        <v>699</v>
      </c>
      <c r="D34" s="422"/>
      <c r="E34" s="422"/>
      <c r="F34" s="422"/>
      <c r="G34" s="422"/>
      <c r="H34" s="422"/>
      <c r="I34" s="422"/>
      <c r="J34" s="424"/>
      <c r="K34" s="422"/>
      <c r="L34" s="422"/>
      <c r="M34" s="422"/>
      <c r="N34" s="422"/>
      <c r="O34" s="422"/>
      <c r="P34" s="426">
        <f>[5]Presupuesto!E192</f>
        <v>46200</v>
      </c>
      <c r="Q34" s="96"/>
      <c r="R34" s="96"/>
      <c r="S34" s="247" t="s">
        <v>700</v>
      </c>
    </row>
    <row r="35" spans="1:19" ht="40.5" customHeight="1" x14ac:dyDescent="0.25">
      <c r="A35" s="159" t="s">
        <v>701</v>
      </c>
      <c r="B35" s="159" t="s">
        <v>702</v>
      </c>
      <c r="C35" s="159" t="s">
        <v>703</v>
      </c>
      <c r="D35" s="422"/>
      <c r="E35" s="422"/>
      <c r="F35" s="422"/>
      <c r="G35" s="422"/>
      <c r="H35" s="422"/>
      <c r="I35" s="422"/>
      <c r="J35" s="424"/>
      <c r="K35" s="422"/>
      <c r="L35" s="422"/>
      <c r="M35" s="422"/>
      <c r="N35" s="422"/>
      <c r="O35" s="422"/>
      <c r="P35" s="426">
        <f>[5]Presupuesto!E201</f>
        <v>277900</v>
      </c>
      <c r="Q35" s="96"/>
      <c r="R35" s="96"/>
      <c r="S35" s="247" t="s">
        <v>681</v>
      </c>
    </row>
    <row r="36" spans="1:19" ht="31.5" x14ac:dyDescent="0.25">
      <c r="A36" s="159" t="s">
        <v>704</v>
      </c>
      <c r="B36" s="159" t="s">
        <v>705</v>
      </c>
      <c r="C36" s="159" t="s">
        <v>706</v>
      </c>
      <c r="D36" s="422"/>
      <c r="E36" s="422"/>
      <c r="F36" s="422"/>
      <c r="G36" s="422"/>
      <c r="H36" s="422"/>
      <c r="I36" s="422"/>
      <c r="J36" s="305"/>
      <c r="K36" s="415"/>
      <c r="L36" s="422"/>
      <c r="M36" s="422"/>
      <c r="N36" s="422"/>
      <c r="O36" s="422"/>
      <c r="P36" s="426">
        <f>[5]Presupuesto!E213</f>
        <v>20500</v>
      </c>
      <c r="Q36" s="96"/>
      <c r="R36" s="96"/>
      <c r="S36" s="247" t="s">
        <v>707</v>
      </c>
    </row>
    <row r="37" spans="1:19" ht="63" x14ac:dyDescent="0.25">
      <c r="A37" s="96" t="s">
        <v>708</v>
      </c>
      <c r="B37" s="159" t="s">
        <v>709</v>
      </c>
      <c r="C37" s="159" t="s">
        <v>710</v>
      </c>
      <c r="D37" s="422"/>
      <c r="E37" s="422"/>
      <c r="F37" s="422"/>
      <c r="G37" s="422"/>
      <c r="H37" s="422"/>
      <c r="I37" s="422"/>
      <c r="J37" s="415"/>
      <c r="K37" s="422"/>
      <c r="L37" s="422"/>
      <c r="M37" s="422"/>
      <c r="N37" s="422"/>
      <c r="O37" s="422"/>
      <c r="P37" s="423" t="s">
        <v>36</v>
      </c>
      <c r="Q37" s="96"/>
      <c r="R37" s="96"/>
      <c r="S37" s="247" t="s">
        <v>681</v>
      </c>
    </row>
    <row r="38" spans="1:19" ht="63" x14ac:dyDescent="0.25">
      <c r="A38" s="159" t="s">
        <v>711</v>
      </c>
      <c r="B38" s="159" t="s">
        <v>712</v>
      </c>
      <c r="C38" s="159" t="s">
        <v>713</v>
      </c>
      <c r="D38" s="422"/>
      <c r="E38" s="422"/>
      <c r="F38" s="422"/>
      <c r="G38" s="422"/>
      <c r="H38" s="422"/>
      <c r="I38" s="422"/>
      <c r="J38" s="415"/>
      <c r="K38" s="422"/>
      <c r="L38" s="422"/>
      <c r="M38" s="422"/>
      <c r="N38" s="422"/>
      <c r="O38" s="422"/>
      <c r="P38" s="426">
        <f>[5]Presupuesto!E222</f>
        <v>7250</v>
      </c>
      <c r="Q38" s="96"/>
      <c r="R38" s="96"/>
      <c r="S38" s="247" t="s">
        <v>681</v>
      </c>
    </row>
    <row r="39" spans="1:19" ht="63" x14ac:dyDescent="0.25">
      <c r="A39" s="427" t="s">
        <v>714</v>
      </c>
      <c r="B39" s="168" t="s">
        <v>715</v>
      </c>
      <c r="C39" s="168" t="s">
        <v>716</v>
      </c>
      <c r="D39" s="72"/>
      <c r="E39" s="72"/>
      <c r="F39" s="72"/>
      <c r="G39" s="72"/>
      <c r="H39" s="72"/>
      <c r="I39" s="305"/>
      <c r="J39" s="415"/>
      <c r="K39" s="415"/>
      <c r="L39" s="305"/>
      <c r="M39" s="305"/>
      <c r="N39" s="72"/>
      <c r="O39" s="72"/>
      <c r="P39" s="426">
        <f>[5]Presupuesto!E231</f>
        <v>226000</v>
      </c>
      <c r="Q39" s="428"/>
      <c r="R39" s="429"/>
      <c r="S39" s="247" t="s">
        <v>681</v>
      </c>
    </row>
    <row r="40" spans="1:19" ht="78.75" x14ac:dyDescent="0.25">
      <c r="A40" s="219" t="s">
        <v>717</v>
      </c>
      <c r="B40" s="168" t="s">
        <v>718</v>
      </c>
      <c r="C40" s="168" t="s">
        <v>719</v>
      </c>
      <c r="D40" s="72"/>
      <c r="E40" s="72"/>
      <c r="F40" s="305"/>
      <c r="G40" s="305"/>
      <c r="H40" s="305"/>
      <c r="I40" s="72"/>
      <c r="J40" s="72"/>
      <c r="K40" s="415"/>
      <c r="L40" s="415"/>
      <c r="M40" s="72"/>
      <c r="N40" s="72"/>
      <c r="O40" s="72"/>
      <c r="P40" s="430">
        <f>[5]Presupuesto!E241</f>
        <v>20800</v>
      </c>
      <c r="Q40" s="428"/>
      <c r="R40" s="429"/>
      <c r="S40" s="247" t="s">
        <v>681</v>
      </c>
    </row>
    <row r="41" spans="1:19" ht="48" customHeight="1" x14ac:dyDescent="0.25">
      <c r="A41" s="219" t="s">
        <v>720</v>
      </c>
      <c r="B41" s="168" t="s">
        <v>721</v>
      </c>
      <c r="C41" s="168" t="s">
        <v>722</v>
      </c>
      <c r="D41" s="72"/>
      <c r="E41" s="72"/>
      <c r="F41" s="72"/>
      <c r="G41" s="72"/>
      <c r="H41" s="72"/>
      <c r="I41" s="305"/>
      <c r="J41" s="305"/>
      <c r="K41" s="72"/>
      <c r="L41" s="72"/>
      <c r="M41" s="72"/>
      <c r="N41" s="72"/>
      <c r="O41" s="415"/>
      <c r="P41" s="251" t="s">
        <v>36</v>
      </c>
      <c r="Q41" s="428"/>
      <c r="R41" s="429"/>
      <c r="S41" s="431" t="s">
        <v>723</v>
      </c>
    </row>
    <row r="42" spans="1:19" ht="40.5" customHeight="1" x14ac:dyDescent="0.25">
      <c r="A42" s="219" t="s">
        <v>724</v>
      </c>
      <c r="B42" s="168" t="s">
        <v>725</v>
      </c>
      <c r="C42" s="168" t="s">
        <v>726</v>
      </c>
      <c r="D42" s="72"/>
      <c r="E42" s="72"/>
      <c r="F42" s="72"/>
      <c r="G42" s="72"/>
      <c r="H42" s="72"/>
      <c r="I42" s="305"/>
      <c r="J42" s="305"/>
      <c r="K42" s="72"/>
      <c r="L42" s="72"/>
      <c r="M42" s="72"/>
      <c r="N42" s="72" t="s">
        <v>510</v>
      </c>
      <c r="O42" s="415"/>
      <c r="P42" s="251" t="s">
        <v>36</v>
      </c>
      <c r="Q42" s="428"/>
      <c r="R42" s="429"/>
      <c r="S42" s="247" t="s">
        <v>681</v>
      </c>
    </row>
    <row r="43" spans="1:19" ht="78" customHeight="1" x14ac:dyDescent="0.25">
      <c r="A43" s="203" t="s">
        <v>727</v>
      </c>
      <c r="B43" s="168" t="s">
        <v>728</v>
      </c>
      <c r="C43" s="168" t="s">
        <v>729</v>
      </c>
      <c r="D43" s="72"/>
      <c r="E43" s="72"/>
      <c r="F43" s="72"/>
      <c r="G43" s="72"/>
      <c r="H43" s="72"/>
      <c r="I43" s="305"/>
      <c r="J43" s="305"/>
      <c r="K43" s="72"/>
      <c r="L43" s="72"/>
      <c r="M43" s="415"/>
      <c r="N43" s="415"/>
      <c r="O43" s="72"/>
      <c r="P43" s="430">
        <f>[5]Presupuesto!E250</f>
        <v>7250</v>
      </c>
      <c r="Q43" s="428"/>
      <c r="R43" s="429"/>
      <c r="S43" s="247" t="s">
        <v>681</v>
      </c>
    </row>
    <row r="44" spans="1:19" ht="50.25" customHeight="1" x14ac:dyDescent="0.25">
      <c r="A44" s="203" t="s">
        <v>730</v>
      </c>
      <c r="B44" s="168" t="s">
        <v>731</v>
      </c>
      <c r="C44" s="168" t="s">
        <v>396</v>
      </c>
      <c r="D44" s="72"/>
      <c r="E44" s="72"/>
      <c r="F44" s="72"/>
      <c r="G44" s="72"/>
      <c r="H44" s="72"/>
      <c r="I44" s="305"/>
      <c r="J44" s="305"/>
      <c r="K44" s="72"/>
      <c r="L44" s="72"/>
      <c r="M44" s="72"/>
      <c r="N44" s="415"/>
      <c r="O44" s="72"/>
      <c r="P44" s="430">
        <f>[5]Presupuesto!E259</f>
        <v>12500</v>
      </c>
      <c r="Q44" s="428"/>
      <c r="R44" s="429"/>
      <c r="S44" s="431" t="s">
        <v>732</v>
      </c>
    </row>
    <row r="45" spans="1:19" ht="39.75" customHeight="1" x14ac:dyDescent="0.25">
      <c r="A45" s="203" t="s">
        <v>733</v>
      </c>
      <c r="B45" s="168" t="s">
        <v>734</v>
      </c>
      <c r="C45" s="168" t="s">
        <v>735</v>
      </c>
      <c r="D45" s="72"/>
      <c r="E45" s="72"/>
      <c r="F45" s="72"/>
      <c r="G45" s="72"/>
      <c r="H45" s="72"/>
      <c r="I45" s="305"/>
      <c r="J45" s="305"/>
      <c r="K45" s="72"/>
      <c r="L45" s="72"/>
      <c r="M45" s="72"/>
      <c r="N45" s="72"/>
      <c r="O45" s="415"/>
      <c r="P45" s="432">
        <f>[5]Presupuesto!E270</f>
        <v>84000</v>
      </c>
      <c r="Q45" s="428"/>
      <c r="R45" s="429"/>
      <c r="S45" s="247" t="s">
        <v>736</v>
      </c>
    </row>
    <row r="46" spans="1:19" ht="128.25" customHeight="1" x14ac:dyDescent="0.25">
      <c r="A46" s="88" t="s">
        <v>737</v>
      </c>
      <c r="B46" s="186" t="s">
        <v>738</v>
      </c>
      <c r="C46" s="433" t="s">
        <v>739</v>
      </c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189"/>
      <c r="Q46" s="189"/>
      <c r="R46" s="189"/>
      <c r="S46" s="434" t="s">
        <v>681</v>
      </c>
    </row>
    <row r="47" spans="1:19" ht="68.25" customHeight="1" x14ac:dyDescent="0.25">
      <c r="A47" s="96" t="s">
        <v>740</v>
      </c>
      <c r="B47" s="203" t="s">
        <v>741</v>
      </c>
      <c r="C47" s="203" t="s">
        <v>742</v>
      </c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72"/>
      <c r="O47" s="72"/>
      <c r="P47" s="251" t="s">
        <v>676</v>
      </c>
      <c r="Q47" s="195"/>
      <c r="R47" s="195"/>
      <c r="S47" s="435" t="s">
        <v>681</v>
      </c>
    </row>
    <row r="48" spans="1:19" ht="53.25" customHeight="1" x14ac:dyDescent="0.25">
      <c r="A48" s="196" t="s">
        <v>743</v>
      </c>
      <c r="B48" s="203" t="s">
        <v>744</v>
      </c>
      <c r="C48" s="203" t="s">
        <v>745</v>
      </c>
      <c r="D48" s="415"/>
      <c r="E48" s="415"/>
      <c r="F48" s="415"/>
      <c r="G48" s="436"/>
      <c r="H48" s="72"/>
      <c r="I48" s="72"/>
      <c r="J48" s="72"/>
      <c r="K48" s="72"/>
      <c r="L48" s="72"/>
      <c r="M48" s="72"/>
      <c r="N48" s="72"/>
      <c r="O48" s="72"/>
      <c r="P48" s="430">
        <f>[5]Presupuesto!E302</f>
        <v>64875</v>
      </c>
      <c r="Q48" s="428"/>
      <c r="R48" s="429"/>
      <c r="S48" s="435"/>
    </row>
    <row r="49" spans="1:19" ht="53.25" customHeight="1" x14ac:dyDescent="0.25">
      <c r="A49" s="196" t="s">
        <v>746</v>
      </c>
      <c r="B49" s="203" t="s">
        <v>747</v>
      </c>
      <c r="C49" s="203" t="s">
        <v>748</v>
      </c>
      <c r="D49" s="72"/>
      <c r="E49" s="436"/>
      <c r="F49" s="436"/>
      <c r="G49" s="415"/>
      <c r="H49" s="415"/>
      <c r="I49" s="436"/>
      <c r="J49" s="72"/>
      <c r="K49" s="72"/>
      <c r="L49" s="72"/>
      <c r="M49" s="72"/>
      <c r="N49" s="72"/>
      <c r="O49" s="72"/>
      <c r="P49" s="437">
        <f>[5]Presupuesto!E311</f>
        <v>161860</v>
      </c>
      <c r="Q49" s="428"/>
      <c r="R49" s="429"/>
      <c r="S49" s="435" t="s">
        <v>681</v>
      </c>
    </row>
    <row r="50" spans="1:19" ht="53.25" customHeight="1" x14ac:dyDescent="0.25">
      <c r="A50" s="196" t="s">
        <v>749</v>
      </c>
      <c r="B50" s="203" t="s">
        <v>750</v>
      </c>
      <c r="C50" s="203" t="s">
        <v>751</v>
      </c>
      <c r="D50" s="72"/>
      <c r="E50" s="72"/>
      <c r="F50" s="72"/>
      <c r="G50" s="72"/>
      <c r="H50" s="72"/>
      <c r="I50" s="415"/>
      <c r="J50" s="436"/>
      <c r="K50" s="436"/>
      <c r="L50" s="72"/>
      <c r="M50" s="72"/>
      <c r="N50" s="305"/>
      <c r="O50" s="72"/>
      <c r="P50" s="430">
        <f>[5]Presupuesto!E320</f>
        <v>53760</v>
      </c>
      <c r="Q50" s="195"/>
      <c r="R50" s="195"/>
      <c r="S50" s="435" t="s">
        <v>681</v>
      </c>
    </row>
    <row r="51" spans="1:19" ht="47.25" customHeight="1" x14ac:dyDescent="0.25">
      <c r="A51" s="196" t="s">
        <v>752</v>
      </c>
      <c r="B51" s="203" t="s">
        <v>753</v>
      </c>
      <c r="C51" s="203" t="s">
        <v>735</v>
      </c>
      <c r="D51" s="72"/>
      <c r="E51" s="72"/>
      <c r="F51" s="72"/>
      <c r="G51" s="72"/>
      <c r="H51" s="72"/>
      <c r="I51" s="72"/>
      <c r="J51" s="415"/>
      <c r="K51" s="72"/>
      <c r="L51" s="436"/>
      <c r="M51" s="305"/>
      <c r="N51" s="305"/>
      <c r="O51" s="72"/>
      <c r="P51" s="430">
        <f>[5]Presupuesto!E330</f>
        <v>57610</v>
      </c>
      <c r="Q51" s="195"/>
      <c r="R51" s="195"/>
      <c r="S51" s="435" t="s">
        <v>754</v>
      </c>
    </row>
    <row r="52" spans="1:19" ht="68.25" customHeight="1" x14ac:dyDescent="0.25">
      <c r="A52" s="96" t="s">
        <v>755</v>
      </c>
      <c r="B52" s="203" t="s">
        <v>756</v>
      </c>
      <c r="C52" s="203" t="s">
        <v>742</v>
      </c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72"/>
      <c r="O52" s="72"/>
      <c r="P52" s="251" t="s">
        <v>676</v>
      </c>
      <c r="Q52" s="195"/>
      <c r="R52" s="195"/>
      <c r="S52" s="435" t="s">
        <v>681</v>
      </c>
    </row>
    <row r="53" spans="1:19" ht="53.25" customHeight="1" x14ac:dyDescent="0.25">
      <c r="A53" s="196" t="s">
        <v>757</v>
      </c>
      <c r="B53" s="203" t="s">
        <v>744</v>
      </c>
      <c r="C53" s="203" t="s">
        <v>745</v>
      </c>
      <c r="D53" s="415"/>
      <c r="E53" s="415"/>
      <c r="F53" s="415"/>
      <c r="G53" s="436"/>
      <c r="H53" s="72"/>
      <c r="I53" s="72"/>
      <c r="J53" s="72"/>
      <c r="K53" s="72"/>
      <c r="L53" s="72"/>
      <c r="M53" s="72"/>
      <c r="N53" s="72"/>
      <c r="O53" s="72"/>
      <c r="P53" s="430">
        <f>[5]Presupuesto!E307</f>
        <v>8800</v>
      </c>
      <c r="Q53" s="428"/>
      <c r="R53" s="429"/>
      <c r="S53" s="435"/>
    </row>
    <row r="54" spans="1:19" ht="53.25" customHeight="1" x14ac:dyDescent="0.25">
      <c r="A54" s="195" t="s">
        <v>758</v>
      </c>
      <c r="B54" s="203" t="s">
        <v>759</v>
      </c>
      <c r="C54" s="203" t="s">
        <v>751</v>
      </c>
      <c r="D54" s="72"/>
      <c r="E54" s="72"/>
      <c r="F54" s="72"/>
      <c r="G54" s="72"/>
      <c r="H54" s="72"/>
      <c r="I54" s="415"/>
      <c r="J54" s="436"/>
      <c r="K54" s="436"/>
      <c r="L54" s="72"/>
      <c r="M54" s="72"/>
      <c r="N54" s="305"/>
      <c r="O54" s="72"/>
      <c r="P54" s="430">
        <f>[5]Presupuesto!E325</f>
        <v>0</v>
      </c>
      <c r="Q54" s="195"/>
      <c r="R54" s="195"/>
      <c r="S54" s="435" t="s">
        <v>681</v>
      </c>
    </row>
    <row r="55" spans="1:19" ht="47.25" customHeight="1" x14ac:dyDescent="0.25">
      <c r="A55" s="195" t="s">
        <v>760</v>
      </c>
      <c r="B55" s="203" t="s">
        <v>761</v>
      </c>
      <c r="C55" s="203" t="s">
        <v>735</v>
      </c>
      <c r="D55" s="72"/>
      <c r="E55" s="72"/>
      <c r="F55" s="72"/>
      <c r="G55" s="72"/>
      <c r="H55" s="72"/>
      <c r="I55" s="72"/>
      <c r="J55" s="415"/>
      <c r="K55" s="72"/>
      <c r="L55" s="436"/>
      <c r="M55" s="305"/>
      <c r="N55" s="305"/>
      <c r="O55" s="72"/>
      <c r="P55" s="430">
        <f>[5]Presupuesto!E334</f>
        <v>0</v>
      </c>
      <c r="Q55" s="195"/>
      <c r="R55" s="195"/>
      <c r="S55" s="435" t="s">
        <v>754</v>
      </c>
    </row>
    <row r="56" spans="1:19" ht="47.25" customHeight="1" x14ac:dyDescent="0.25">
      <c r="A56" s="195" t="s">
        <v>762</v>
      </c>
      <c r="B56" s="203" t="s">
        <v>753</v>
      </c>
      <c r="C56" s="203" t="s">
        <v>735</v>
      </c>
      <c r="D56" s="72"/>
      <c r="E56" s="72"/>
      <c r="F56" s="72"/>
      <c r="G56" s="72"/>
      <c r="H56" s="72"/>
      <c r="I56" s="72"/>
      <c r="J56" s="415"/>
      <c r="K56" s="72"/>
      <c r="L56" s="436"/>
      <c r="M56" s="305"/>
      <c r="N56" s="305"/>
      <c r="O56" s="72"/>
      <c r="P56" s="430" t="str">
        <f>[5]Presupuesto!E335</f>
        <v>Monto</v>
      </c>
      <c r="Q56" s="195"/>
      <c r="R56" s="195"/>
      <c r="S56" s="435" t="s">
        <v>754</v>
      </c>
    </row>
    <row r="57" spans="1:19" ht="63" x14ac:dyDescent="0.25">
      <c r="A57" s="88" t="s">
        <v>763</v>
      </c>
      <c r="B57" s="186" t="s">
        <v>764</v>
      </c>
      <c r="C57" s="186" t="s">
        <v>765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438"/>
      <c r="Q57" s="186"/>
      <c r="R57" s="186"/>
      <c r="S57" s="439"/>
    </row>
    <row r="58" spans="1:19" ht="45" customHeight="1" x14ac:dyDescent="0.25">
      <c r="A58" s="195" t="s">
        <v>766</v>
      </c>
      <c r="B58" s="203" t="s">
        <v>767</v>
      </c>
      <c r="C58" s="203" t="s">
        <v>768</v>
      </c>
      <c r="D58" s="72"/>
      <c r="E58" s="72"/>
      <c r="F58" s="415"/>
      <c r="G58" s="415"/>
      <c r="H58" s="415"/>
      <c r="I58" s="72"/>
      <c r="J58" s="72"/>
      <c r="K58" s="72"/>
      <c r="L58" s="72"/>
      <c r="M58" s="72"/>
      <c r="N58" s="305"/>
      <c r="O58" s="72"/>
      <c r="P58" s="251" t="s">
        <v>676</v>
      </c>
      <c r="Q58" s="195"/>
      <c r="R58" s="195"/>
      <c r="S58" s="440" t="s">
        <v>769</v>
      </c>
    </row>
    <row r="59" spans="1:19" ht="64.5" customHeight="1" x14ac:dyDescent="0.25">
      <c r="A59" s="195" t="s">
        <v>770</v>
      </c>
      <c r="B59" s="203" t="s">
        <v>771</v>
      </c>
      <c r="C59" s="203" t="s">
        <v>772</v>
      </c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251" t="s">
        <v>676</v>
      </c>
      <c r="Q59" s="195"/>
      <c r="R59" s="195"/>
      <c r="S59" s="196" t="s">
        <v>773</v>
      </c>
    </row>
    <row r="60" spans="1:19" ht="69" customHeight="1" x14ac:dyDescent="0.25">
      <c r="A60" s="196" t="s">
        <v>774</v>
      </c>
      <c r="B60" s="203" t="s">
        <v>775</v>
      </c>
      <c r="C60" s="203" t="s">
        <v>776</v>
      </c>
      <c r="D60" s="72"/>
      <c r="E60" s="415"/>
      <c r="F60" s="415"/>
      <c r="G60" s="415"/>
      <c r="H60" s="72"/>
      <c r="I60" s="72"/>
      <c r="J60" s="72"/>
      <c r="K60" s="72"/>
      <c r="L60" s="72"/>
      <c r="M60" s="72"/>
      <c r="N60" s="305"/>
      <c r="O60" s="72"/>
      <c r="P60" s="430">
        <f>[5]Presupuesto!E342</f>
        <v>0</v>
      </c>
      <c r="Q60" s="195"/>
      <c r="R60" s="195"/>
      <c r="S60" s="440" t="s">
        <v>769</v>
      </c>
    </row>
    <row r="61" spans="1:19" ht="59.25" customHeight="1" x14ac:dyDescent="0.25">
      <c r="A61" s="441" t="s">
        <v>777</v>
      </c>
      <c r="B61" s="203" t="s">
        <v>778</v>
      </c>
      <c r="C61" s="203" t="s">
        <v>779</v>
      </c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415"/>
      <c r="O61" s="72"/>
      <c r="P61" s="430">
        <f>[5]Presupuesto!E352</f>
        <v>161860</v>
      </c>
      <c r="Q61" s="195"/>
      <c r="R61" s="195"/>
      <c r="S61" s="440" t="s">
        <v>780</v>
      </c>
    </row>
    <row r="62" spans="1:19" ht="57" customHeight="1" x14ac:dyDescent="0.25">
      <c r="A62" s="196" t="s">
        <v>781</v>
      </c>
      <c r="B62" s="203" t="s">
        <v>782</v>
      </c>
      <c r="C62" s="203" t="s">
        <v>783</v>
      </c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30">
        <f>[5]Presupuesto!E361</f>
        <v>86860</v>
      </c>
      <c r="Q62" s="195"/>
      <c r="R62" s="195"/>
      <c r="S62" s="440" t="s">
        <v>784</v>
      </c>
    </row>
    <row r="63" spans="1:19" ht="53.25" customHeight="1" x14ac:dyDescent="0.25">
      <c r="A63" s="195" t="s">
        <v>785</v>
      </c>
      <c r="B63" s="203" t="s">
        <v>786</v>
      </c>
      <c r="C63" s="203" t="s">
        <v>787</v>
      </c>
      <c r="D63" s="72"/>
      <c r="E63" s="72"/>
      <c r="F63" s="72"/>
      <c r="G63" s="72"/>
      <c r="H63" s="72"/>
      <c r="I63" s="415"/>
      <c r="J63" s="72"/>
      <c r="K63" s="72"/>
      <c r="L63" s="72"/>
      <c r="M63" s="72"/>
      <c r="N63" s="305"/>
      <c r="O63" s="415"/>
      <c r="P63" s="251" t="s">
        <v>676</v>
      </c>
      <c r="Q63" s="195"/>
      <c r="R63" s="195"/>
      <c r="S63" s="440" t="s">
        <v>681</v>
      </c>
    </row>
    <row r="64" spans="1:19" ht="47.25" x14ac:dyDescent="0.25">
      <c r="A64" s="195" t="s">
        <v>788</v>
      </c>
      <c r="B64" s="203" t="s">
        <v>789</v>
      </c>
      <c r="C64" s="203" t="s">
        <v>790</v>
      </c>
      <c r="D64" s="72"/>
      <c r="E64" s="72"/>
      <c r="F64" s="72"/>
      <c r="G64" s="72"/>
      <c r="H64" s="415"/>
      <c r="I64" s="72"/>
      <c r="J64" s="72"/>
      <c r="K64" s="72"/>
      <c r="L64" s="72"/>
      <c r="M64" s="72"/>
      <c r="N64" s="305"/>
      <c r="O64" s="72"/>
      <c r="P64" s="251" t="s">
        <v>676</v>
      </c>
      <c r="Q64" s="195"/>
      <c r="R64" s="195"/>
      <c r="S64" s="440" t="s">
        <v>769</v>
      </c>
    </row>
    <row r="65" spans="1:19" ht="31.5" x14ac:dyDescent="0.25">
      <c r="A65" s="196" t="s">
        <v>791</v>
      </c>
      <c r="B65" s="203" t="s">
        <v>792</v>
      </c>
      <c r="C65" s="203" t="s">
        <v>793</v>
      </c>
      <c r="D65" s="72"/>
      <c r="E65" s="72"/>
      <c r="F65" s="72"/>
      <c r="G65" s="72"/>
      <c r="H65" s="72"/>
      <c r="I65" s="415"/>
      <c r="J65" s="72"/>
      <c r="K65" s="72"/>
      <c r="L65" s="72"/>
      <c r="M65" s="72"/>
      <c r="N65" s="72"/>
      <c r="O65" s="72"/>
      <c r="P65" s="430">
        <f>[5]Presupuesto!E371</f>
        <v>75000</v>
      </c>
      <c r="Q65" s="195"/>
      <c r="R65" s="195"/>
      <c r="S65" s="440" t="s">
        <v>754</v>
      </c>
    </row>
    <row r="66" spans="1:19" ht="59.25" customHeight="1" x14ac:dyDescent="0.25">
      <c r="A66" s="186" t="s">
        <v>794</v>
      </c>
      <c r="B66" s="186" t="s">
        <v>795</v>
      </c>
      <c r="C66" s="442" t="s">
        <v>796</v>
      </c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189"/>
      <c r="Q66" s="189"/>
      <c r="R66" s="189"/>
      <c r="S66" s="443" t="s">
        <v>681</v>
      </c>
    </row>
    <row r="67" spans="1:19" ht="59.25" customHeight="1" x14ac:dyDescent="0.25">
      <c r="A67" s="219" t="s">
        <v>797</v>
      </c>
      <c r="B67" s="203" t="s">
        <v>798</v>
      </c>
      <c r="C67" s="203" t="s">
        <v>799</v>
      </c>
      <c r="D67" s="415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317" t="s">
        <v>676</v>
      </c>
      <c r="Q67" s="317"/>
      <c r="R67" s="317"/>
      <c r="S67" s="444" t="s">
        <v>681</v>
      </c>
    </row>
    <row r="68" spans="1:19" ht="66.75" customHeight="1" x14ac:dyDescent="0.25">
      <c r="A68" s="445" t="s">
        <v>800</v>
      </c>
      <c r="B68" s="203" t="s">
        <v>801</v>
      </c>
      <c r="C68" s="203" t="s">
        <v>802</v>
      </c>
      <c r="D68" s="72"/>
      <c r="E68" s="72"/>
      <c r="F68" s="72"/>
      <c r="G68" s="72"/>
      <c r="H68" s="72"/>
      <c r="I68" s="415"/>
      <c r="J68" s="415"/>
      <c r="K68" s="72"/>
      <c r="L68" s="72"/>
      <c r="M68" s="72"/>
      <c r="N68" s="72"/>
      <c r="O68" s="72"/>
      <c r="P68" s="251" t="s">
        <v>676</v>
      </c>
      <c r="Q68" s="428"/>
      <c r="R68" s="429"/>
      <c r="S68" s="431" t="s">
        <v>681</v>
      </c>
    </row>
    <row r="69" spans="1:19" ht="72" customHeight="1" x14ac:dyDescent="0.25">
      <c r="A69" s="195" t="s">
        <v>803</v>
      </c>
      <c r="B69" s="203" t="s">
        <v>804</v>
      </c>
      <c r="C69" s="196" t="s">
        <v>805</v>
      </c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251"/>
      <c r="Q69" s="428"/>
      <c r="R69" s="429"/>
      <c r="S69" s="431"/>
    </row>
    <row r="70" spans="1:19" ht="72" customHeight="1" x14ac:dyDescent="0.25">
      <c r="A70" s="195" t="s">
        <v>806</v>
      </c>
      <c r="B70" s="203" t="s">
        <v>807</v>
      </c>
      <c r="C70" s="196" t="s">
        <v>805</v>
      </c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251"/>
      <c r="Q70" s="428"/>
      <c r="R70" s="429"/>
      <c r="S70" s="431"/>
    </row>
    <row r="71" spans="1:19" ht="72" customHeight="1" x14ac:dyDescent="0.25">
      <c r="A71" s="195" t="s">
        <v>808</v>
      </c>
      <c r="B71" s="203" t="s">
        <v>809</v>
      </c>
      <c r="C71" s="196" t="s">
        <v>810</v>
      </c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P71" s="251"/>
      <c r="Q71" s="428"/>
      <c r="R71" s="429"/>
      <c r="S71" s="431"/>
    </row>
    <row r="72" spans="1:19" ht="54" customHeight="1" x14ac:dyDescent="0.25">
      <c r="A72" s="195" t="s">
        <v>811</v>
      </c>
      <c r="B72" s="203" t="s">
        <v>812</v>
      </c>
      <c r="C72" s="196" t="s">
        <v>813</v>
      </c>
      <c r="D72" s="415"/>
      <c r="E72" s="415"/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251" t="s">
        <v>676</v>
      </c>
      <c r="Q72" s="428"/>
      <c r="R72" s="429"/>
      <c r="S72" s="431" t="s">
        <v>754</v>
      </c>
    </row>
    <row r="73" spans="1:19" ht="54" customHeight="1" x14ac:dyDescent="0.25">
      <c r="A73" s="195" t="s">
        <v>814</v>
      </c>
      <c r="B73" s="203" t="s">
        <v>815</v>
      </c>
      <c r="C73" s="196" t="s">
        <v>816</v>
      </c>
      <c r="D73" s="72"/>
      <c r="E73" s="305"/>
      <c r="F73" s="305"/>
      <c r="G73" s="415"/>
      <c r="H73" s="305"/>
      <c r="I73" s="72"/>
      <c r="J73" s="72"/>
      <c r="K73" s="72"/>
      <c r="L73" s="415"/>
      <c r="M73" s="72"/>
      <c r="N73" s="305"/>
      <c r="O73" s="72"/>
      <c r="P73" s="251"/>
      <c r="Q73" s="428"/>
      <c r="R73" s="429"/>
      <c r="S73" s="431"/>
    </row>
    <row r="74" spans="1:19" ht="63" x14ac:dyDescent="0.25">
      <c r="A74" s="186" t="s">
        <v>817</v>
      </c>
      <c r="B74" s="186" t="s">
        <v>818</v>
      </c>
      <c r="C74" s="186" t="s">
        <v>819</v>
      </c>
      <c r="D74" s="446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186"/>
      <c r="Q74" s="186"/>
      <c r="R74" s="186"/>
      <c r="S74" s="186"/>
    </row>
    <row r="75" spans="1:19" ht="50.25" customHeight="1" x14ac:dyDescent="0.25">
      <c r="A75" s="195" t="s">
        <v>820</v>
      </c>
      <c r="B75" s="203" t="s">
        <v>821</v>
      </c>
      <c r="C75" s="203" t="s">
        <v>822</v>
      </c>
      <c r="D75" s="72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72"/>
      <c r="P75" s="251" t="s">
        <v>676</v>
      </c>
      <c r="Q75" s="428"/>
      <c r="R75" s="429"/>
      <c r="S75" s="431" t="s">
        <v>681</v>
      </c>
    </row>
    <row r="76" spans="1:19" ht="50.25" customHeight="1" x14ac:dyDescent="0.25">
      <c r="A76" s="195" t="s">
        <v>823</v>
      </c>
      <c r="B76" s="203" t="s">
        <v>824</v>
      </c>
      <c r="C76" s="203" t="s">
        <v>825</v>
      </c>
      <c r="D76" s="447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72"/>
      <c r="P76" s="251" t="s">
        <v>676</v>
      </c>
      <c r="Q76" s="428"/>
      <c r="R76" s="429"/>
      <c r="S76" s="431" t="s">
        <v>681</v>
      </c>
    </row>
    <row r="77" spans="1:19" ht="50.25" customHeight="1" x14ac:dyDescent="0.25">
      <c r="A77" s="219" t="s">
        <v>826</v>
      </c>
      <c r="B77" s="203" t="s">
        <v>827</v>
      </c>
      <c r="C77" s="431" t="s">
        <v>828</v>
      </c>
      <c r="D77" s="72"/>
      <c r="E77" s="72"/>
      <c r="F77" s="415"/>
      <c r="G77" s="72"/>
      <c r="H77" s="72"/>
      <c r="I77" s="415"/>
      <c r="J77" s="72"/>
      <c r="K77" s="72"/>
      <c r="L77" s="415"/>
      <c r="M77" s="72"/>
      <c r="N77" s="72"/>
      <c r="O77" s="415"/>
      <c r="P77" s="251" t="s">
        <v>676</v>
      </c>
      <c r="Q77" s="428"/>
      <c r="R77" s="429"/>
      <c r="S77" s="431" t="s">
        <v>681</v>
      </c>
    </row>
    <row r="78" spans="1:19" ht="72" customHeight="1" x14ac:dyDescent="0.25">
      <c r="A78" s="138" t="s">
        <v>829</v>
      </c>
      <c r="B78" s="203" t="s">
        <v>830</v>
      </c>
      <c r="C78" s="203" t="s">
        <v>831</v>
      </c>
      <c r="D78" s="72"/>
      <c r="E78" s="72"/>
      <c r="F78" s="415"/>
      <c r="G78" s="72"/>
      <c r="H78" s="72"/>
      <c r="I78" s="72"/>
      <c r="J78" s="72"/>
      <c r="K78" s="72"/>
      <c r="L78" s="72"/>
      <c r="M78" s="72"/>
      <c r="N78" s="72"/>
      <c r="O78" s="72"/>
      <c r="P78" s="251" t="s">
        <v>676</v>
      </c>
      <c r="Q78" s="428"/>
      <c r="R78" s="429"/>
      <c r="S78" s="431" t="s">
        <v>832</v>
      </c>
    </row>
    <row r="79" spans="1:19" ht="64.5" customHeight="1" x14ac:dyDescent="0.25">
      <c r="A79" s="138" t="s">
        <v>833</v>
      </c>
      <c r="B79" s="203" t="s">
        <v>834</v>
      </c>
      <c r="C79" s="203" t="s">
        <v>675</v>
      </c>
      <c r="D79" s="448"/>
      <c r="E79" s="448"/>
      <c r="F79" s="448"/>
      <c r="G79" s="448"/>
      <c r="H79" s="448"/>
      <c r="I79" s="305"/>
      <c r="J79" s="448"/>
      <c r="K79" s="448"/>
      <c r="L79" s="448"/>
      <c r="M79" s="415"/>
      <c r="N79" s="448"/>
      <c r="O79" s="305"/>
      <c r="P79" s="251" t="s">
        <v>676</v>
      </c>
      <c r="Q79" s="203"/>
      <c r="R79" s="203"/>
      <c r="S79" s="431" t="s">
        <v>681</v>
      </c>
    </row>
    <row r="80" spans="1:19" ht="54" customHeight="1" x14ac:dyDescent="0.25">
      <c r="A80" s="186" t="s">
        <v>835</v>
      </c>
      <c r="B80" s="186" t="s">
        <v>836</v>
      </c>
      <c r="C80" s="186" t="s">
        <v>837</v>
      </c>
      <c r="D80" s="446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446"/>
      <c r="P80" s="186"/>
      <c r="Q80" s="186"/>
      <c r="R80" s="186"/>
      <c r="S80" s="186"/>
    </row>
    <row r="81" spans="1:19" ht="50.25" customHeight="1" x14ac:dyDescent="0.25">
      <c r="A81" s="219" t="s">
        <v>838</v>
      </c>
      <c r="B81" s="203" t="s">
        <v>839</v>
      </c>
      <c r="C81" s="203" t="s">
        <v>840</v>
      </c>
      <c r="D81" s="72"/>
      <c r="E81" s="415"/>
      <c r="F81" s="305"/>
      <c r="G81" s="72"/>
      <c r="H81" s="72"/>
      <c r="I81" s="72"/>
      <c r="J81" s="72"/>
      <c r="K81" s="72"/>
      <c r="L81" s="72"/>
      <c r="M81" s="72"/>
      <c r="N81" s="72"/>
      <c r="O81" s="72"/>
      <c r="P81" s="251" t="s">
        <v>676</v>
      </c>
      <c r="Q81" s="428"/>
      <c r="R81" s="429"/>
      <c r="S81" s="247" t="s">
        <v>841</v>
      </c>
    </row>
    <row r="82" spans="1:19" ht="51" customHeight="1" x14ac:dyDescent="0.25">
      <c r="A82" s="195" t="s">
        <v>842</v>
      </c>
      <c r="B82" s="203" t="s">
        <v>843</v>
      </c>
      <c r="C82" s="203" t="s">
        <v>844</v>
      </c>
      <c r="D82" s="72"/>
      <c r="E82" s="415"/>
      <c r="F82" s="305"/>
      <c r="G82" s="72"/>
      <c r="H82" s="72"/>
      <c r="I82" s="72"/>
      <c r="J82" s="72"/>
      <c r="K82" s="72"/>
      <c r="L82" s="72"/>
      <c r="M82" s="72"/>
      <c r="N82" s="72"/>
      <c r="O82" s="72"/>
      <c r="P82" s="251" t="s">
        <v>676</v>
      </c>
      <c r="Q82" s="428"/>
      <c r="R82" s="429"/>
      <c r="S82" s="247" t="s">
        <v>841</v>
      </c>
    </row>
    <row r="83" spans="1:19" ht="32.25" customHeight="1" x14ac:dyDescent="0.25">
      <c r="A83" s="196" t="s">
        <v>845</v>
      </c>
      <c r="B83" s="203" t="s">
        <v>846</v>
      </c>
      <c r="C83" s="203" t="s">
        <v>847</v>
      </c>
      <c r="D83" s="72"/>
      <c r="E83" s="415"/>
      <c r="F83" s="415"/>
      <c r="G83" s="305"/>
      <c r="H83" s="305"/>
      <c r="I83" s="305"/>
      <c r="J83" s="305"/>
      <c r="K83" s="72"/>
      <c r="L83" s="72"/>
      <c r="M83" s="72"/>
      <c r="N83" s="72"/>
      <c r="O83" s="72"/>
      <c r="P83" s="251" t="s">
        <v>676</v>
      </c>
      <c r="Q83" s="428"/>
      <c r="R83" s="429"/>
      <c r="S83" s="247" t="s">
        <v>841</v>
      </c>
    </row>
    <row r="84" spans="1:19" ht="47.25" x14ac:dyDescent="0.25">
      <c r="A84" s="196" t="s">
        <v>848</v>
      </c>
      <c r="B84" s="203" t="s">
        <v>849</v>
      </c>
      <c r="C84" s="203" t="s">
        <v>850</v>
      </c>
      <c r="D84" s="72"/>
      <c r="E84" s="72"/>
      <c r="F84" s="305"/>
      <c r="G84" s="415"/>
      <c r="H84" s="305"/>
      <c r="I84" s="305"/>
      <c r="J84" s="305"/>
      <c r="K84" s="305"/>
      <c r="L84" s="305"/>
      <c r="M84" s="305"/>
      <c r="N84" s="305"/>
      <c r="O84" s="72"/>
      <c r="P84" s="251" t="s">
        <v>676</v>
      </c>
      <c r="Q84" s="428"/>
      <c r="R84" s="429"/>
      <c r="S84" s="247" t="s">
        <v>841</v>
      </c>
    </row>
    <row r="85" spans="1:19" ht="76.5" customHeight="1" x14ac:dyDescent="0.25">
      <c r="A85" s="196" t="s">
        <v>851</v>
      </c>
      <c r="B85" s="196" t="s">
        <v>852</v>
      </c>
      <c r="C85" s="196" t="s">
        <v>853</v>
      </c>
      <c r="D85" s="76"/>
      <c r="E85" s="76"/>
      <c r="F85" s="76"/>
      <c r="G85" s="305"/>
      <c r="H85" s="415"/>
      <c r="I85" s="305"/>
      <c r="J85" s="448"/>
      <c r="K85" s="448"/>
      <c r="L85" s="76"/>
      <c r="M85" s="76"/>
      <c r="N85" s="76"/>
      <c r="O85" s="76"/>
      <c r="P85" s="251" t="s">
        <v>676</v>
      </c>
      <c r="Q85" s="196"/>
      <c r="R85" s="196"/>
      <c r="S85" s="247" t="s">
        <v>841</v>
      </c>
    </row>
    <row r="86" spans="1:19" ht="64.5" customHeight="1" x14ac:dyDescent="0.25">
      <c r="A86" s="196" t="s">
        <v>854</v>
      </c>
      <c r="B86" s="203" t="s">
        <v>855</v>
      </c>
      <c r="C86" s="203" t="s">
        <v>856</v>
      </c>
      <c r="D86" s="447"/>
      <c r="E86" s="447"/>
      <c r="F86" s="447"/>
      <c r="G86" s="447"/>
      <c r="H86" s="415"/>
      <c r="I86" s="447"/>
      <c r="J86" s="447"/>
      <c r="K86" s="447"/>
      <c r="L86" s="447"/>
      <c r="M86" s="447"/>
      <c r="N86" s="447"/>
      <c r="O86" s="447"/>
      <c r="P86" s="251" t="s">
        <v>676</v>
      </c>
      <c r="Q86" s="428"/>
      <c r="R86" s="429"/>
      <c r="S86" s="440" t="s">
        <v>681</v>
      </c>
    </row>
    <row r="87" spans="1:19" ht="64.5" customHeight="1" x14ac:dyDescent="0.25">
      <c r="A87" s="138" t="s">
        <v>857</v>
      </c>
      <c r="B87" s="203" t="s">
        <v>858</v>
      </c>
      <c r="C87" s="146" t="s">
        <v>859</v>
      </c>
      <c r="D87" s="72"/>
      <c r="E87" s="415"/>
      <c r="F87" s="415"/>
      <c r="G87" s="415"/>
      <c r="H87" s="415"/>
      <c r="I87" s="415"/>
      <c r="J87" s="415"/>
      <c r="K87" s="415"/>
      <c r="L87" s="415"/>
      <c r="M87" s="415"/>
      <c r="N87" s="415"/>
      <c r="O87" s="449"/>
      <c r="P87" s="251" t="s">
        <v>676</v>
      </c>
      <c r="Q87" s="428"/>
      <c r="R87" s="429"/>
      <c r="S87" s="247" t="s">
        <v>681</v>
      </c>
    </row>
    <row r="88" spans="1:19" ht="52.5" customHeight="1" x14ac:dyDescent="0.25">
      <c r="A88" s="186" t="s">
        <v>860</v>
      </c>
      <c r="B88" s="186" t="s">
        <v>861</v>
      </c>
      <c r="C88" s="186" t="s">
        <v>862</v>
      </c>
      <c r="D88" s="450"/>
      <c r="E88" s="450"/>
      <c r="F88" s="450"/>
      <c r="G88" s="450"/>
      <c r="H88" s="450"/>
      <c r="I88" s="450"/>
      <c r="J88" s="450"/>
      <c r="K88" s="450"/>
      <c r="L88" s="450"/>
      <c r="M88" s="450"/>
      <c r="N88" s="450"/>
      <c r="O88" s="450"/>
      <c r="P88" s="88"/>
      <c r="Q88" s="88"/>
      <c r="R88" s="88"/>
      <c r="S88" s="88"/>
    </row>
    <row r="89" spans="1:19" ht="60" customHeight="1" x14ac:dyDescent="0.25">
      <c r="A89" s="219" t="s">
        <v>863</v>
      </c>
      <c r="B89" s="168" t="s">
        <v>864</v>
      </c>
      <c r="C89" s="168" t="s">
        <v>865</v>
      </c>
      <c r="D89" s="415"/>
      <c r="E89" s="415"/>
      <c r="F89" s="415"/>
      <c r="G89" s="415"/>
      <c r="H89" s="415"/>
      <c r="I89" s="415"/>
      <c r="J89" s="415"/>
      <c r="K89" s="415"/>
      <c r="L89" s="415"/>
      <c r="M89" s="415"/>
      <c r="N89" s="415"/>
      <c r="O89" s="415"/>
      <c r="P89" s="251" t="s">
        <v>676</v>
      </c>
      <c r="Q89" s="171"/>
      <c r="R89" s="171"/>
      <c r="S89" s="247" t="s">
        <v>681</v>
      </c>
    </row>
    <row r="90" spans="1:19" ht="80.25" customHeight="1" x14ac:dyDescent="0.25">
      <c r="A90" s="219" t="s">
        <v>866</v>
      </c>
      <c r="B90" s="203" t="s">
        <v>867</v>
      </c>
      <c r="C90" s="203" t="s">
        <v>868</v>
      </c>
      <c r="D90" s="301"/>
      <c r="E90" s="301"/>
      <c r="F90" s="415"/>
      <c r="G90" s="301"/>
      <c r="H90" s="301"/>
      <c r="I90" s="415"/>
      <c r="J90" s="301"/>
      <c r="K90" s="301"/>
      <c r="L90" s="415"/>
      <c r="M90" s="301"/>
      <c r="N90" s="301"/>
      <c r="O90" s="301"/>
      <c r="P90" s="430">
        <f>[5]Presupuesto!E431</f>
        <v>56850</v>
      </c>
      <c r="Q90" s="171"/>
      <c r="R90" s="171"/>
      <c r="S90" s="247" t="s">
        <v>681</v>
      </c>
    </row>
    <row r="91" spans="1:19" ht="73.5" customHeight="1" x14ac:dyDescent="0.25">
      <c r="A91" s="219" t="s">
        <v>869</v>
      </c>
      <c r="B91" s="203" t="s">
        <v>870</v>
      </c>
      <c r="C91" s="203" t="s">
        <v>871</v>
      </c>
      <c r="D91" s="301"/>
      <c r="E91" s="301"/>
      <c r="F91" s="301"/>
      <c r="G91" s="301"/>
      <c r="H91" s="301"/>
      <c r="I91" s="415"/>
      <c r="J91" s="301"/>
      <c r="K91" s="301"/>
      <c r="L91" s="301"/>
      <c r="M91" s="301"/>
      <c r="N91" s="301"/>
      <c r="O91" s="415"/>
      <c r="P91" s="251" t="s">
        <v>676</v>
      </c>
      <c r="Q91" s="171"/>
      <c r="R91" s="171"/>
      <c r="S91" s="247" t="s">
        <v>681</v>
      </c>
    </row>
    <row r="92" spans="1:19" ht="64.5" customHeight="1" x14ac:dyDescent="0.25">
      <c r="A92" s="219" t="s">
        <v>872</v>
      </c>
      <c r="B92" s="168" t="s">
        <v>873</v>
      </c>
      <c r="C92" s="168" t="s">
        <v>874</v>
      </c>
      <c r="D92" s="415"/>
      <c r="E92" s="415"/>
      <c r="F92" s="415"/>
      <c r="G92" s="415"/>
      <c r="H92" s="415"/>
      <c r="I92" s="415"/>
      <c r="J92" s="415"/>
      <c r="K92" s="415"/>
      <c r="L92" s="415"/>
      <c r="M92" s="415"/>
      <c r="N92" s="415"/>
      <c r="O92" s="415"/>
      <c r="P92" s="251" t="s">
        <v>676</v>
      </c>
      <c r="Q92" s="171"/>
      <c r="R92" s="171"/>
      <c r="S92" s="247" t="s">
        <v>681</v>
      </c>
    </row>
    <row r="93" spans="1:19" ht="45" customHeight="1" x14ac:dyDescent="0.25">
      <c r="A93" s="219" t="s">
        <v>875</v>
      </c>
      <c r="B93" s="168" t="s">
        <v>876</v>
      </c>
      <c r="C93" s="168" t="s">
        <v>877</v>
      </c>
      <c r="D93" s="415"/>
      <c r="E93" s="415"/>
      <c r="F93" s="415"/>
      <c r="G93" s="415"/>
      <c r="H93" s="415"/>
      <c r="I93" s="415"/>
      <c r="J93" s="415"/>
      <c r="K93" s="415"/>
      <c r="L93" s="415"/>
      <c r="M93" s="415"/>
      <c r="N93" s="415"/>
      <c r="O93" s="415"/>
      <c r="P93" s="251" t="s">
        <v>676</v>
      </c>
      <c r="Q93" s="171"/>
      <c r="R93" s="171"/>
      <c r="S93" s="247" t="s">
        <v>681</v>
      </c>
    </row>
    <row r="94" spans="1:19" ht="47.25" customHeight="1" thickBot="1" x14ac:dyDescent="0.3">
      <c r="A94" s="219" t="s">
        <v>878</v>
      </c>
      <c r="B94" s="168" t="s">
        <v>861</v>
      </c>
      <c r="C94" s="168" t="s">
        <v>879</v>
      </c>
      <c r="D94" s="301"/>
      <c r="E94" s="301"/>
      <c r="F94" s="415"/>
      <c r="G94" s="301"/>
      <c r="H94" s="301"/>
      <c r="I94" s="415"/>
      <c r="J94" s="301"/>
      <c r="K94" s="301"/>
      <c r="L94" s="415"/>
      <c r="M94" s="301"/>
      <c r="N94" s="301"/>
      <c r="O94" s="415"/>
      <c r="P94" s="451" t="s">
        <v>676</v>
      </c>
      <c r="Q94" s="171"/>
      <c r="R94" s="171"/>
      <c r="S94" s="247" t="s">
        <v>681</v>
      </c>
    </row>
    <row r="95" spans="1:19" ht="16.5" thickBot="1" x14ac:dyDescent="0.3">
      <c r="A95" s="376"/>
      <c r="B95" s="376"/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452">
        <f>P15+P17+P18+P19+P20+P22+P23+P26+P29+P30+P31+P32+P34+P35+P36+P38+P39+P40+P43+P44+P45+P48+P49+P50+P51+P53+P61+P62+P65+P90</f>
        <v>2308115</v>
      </c>
      <c r="Q95" s="376"/>
      <c r="R95" s="376"/>
      <c r="S95" s="376"/>
    </row>
    <row r="96" spans="1:19" ht="15.75" x14ac:dyDescent="0.25">
      <c r="A96" s="376"/>
      <c r="B96" s="376"/>
      <c r="C96" s="376"/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</row>
  </sheetData>
  <mergeCells count="12">
    <mergeCell ref="P9:R9"/>
    <mergeCell ref="S9:S10"/>
    <mergeCell ref="A2:S2"/>
    <mergeCell ref="A3:S3"/>
    <mergeCell ref="A4:S4"/>
    <mergeCell ref="A9:A10"/>
    <mergeCell ref="B9:B10"/>
    <mergeCell ref="C9:C10"/>
    <mergeCell ref="D9:F9"/>
    <mergeCell ref="G9:I9"/>
    <mergeCell ref="J9:L9"/>
    <mergeCell ref="M9:O9"/>
  </mergeCells>
  <pageMargins left="0.74803149606299213" right="0.70866141732283472" top="0.74803149606299213" bottom="0.74803149606299213" header="0.31496062992125984" footer="0.31496062992125984"/>
  <pageSetup paperSize="5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15"/>
  <sheetViews>
    <sheetView showGridLines="0" zoomScaleNormal="100" workbookViewId="0">
      <selection activeCell="A213" sqref="A213"/>
    </sheetView>
  </sheetViews>
  <sheetFormatPr baseColWidth="10" defaultRowHeight="15" x14ac:dyDescent="0.25"/>
  <cols>
    <col min="1" max="1" width="34.28515625" customWidth="1"/>
    <col min="2" max="2" width="26.5703125" customWidth="1"/>
    <col min="3" max="3" width="17.140625" customWidth="1"/>
    <col min="4" max="4" width="3.28515625" style="454" customWidth="1"/>
    <col min="5" max="5" width="3.140625" style="454" customWidth="1"/>
    <col min="6" max="7" width="3.7109375" style="454" customWidth="1"/>
    <col min="8" max="8" width="4.28515625" style="454" bestFit="1" customWidth="1"/>
    <col min="9" max="10" width="3.28515625" style="454" customWidth="1"/>
    <col min="11" max="11" width="3.7109375" style="454" customWidth="1"/>
    <col min="12" max="12" width="4.28515625" style="454" customWidth="1"/>
    <col min="13" max="13" width="3.7109375" style="454" customWidth="1"/>
    <col min="14" max="14" width="4.28515625" style="454" customWidth="1"/>
    <col min="15" max="15" width="4.140625" style="454" customWidth="1"/>
    <col min="16" max="16" width="13.42578125" style="455" customWidth="1"/>
    <col min="17" max="17" width="9.7109375" bestFit="1" customWidth="1"/>
    <col min="18" max="18" width="10.42578125" customWidth="1"/>
    <col min="19" max="19" width="13" style="21" customWidth="1"/>
    <col min="257" max="257" width="34.28515625" customWidth="1"/>
    <col min="258" max="258" width="26.5703125" customWidth="1"/>
    <col min="259" max="259" width="17.140625" customWidth="1"/>
    <col min="260" max="260" width="3.28515625" customWidth="1"/>
    <col min="261" max="261" width="3.140625" customWidth="1"/>
    <col min="262" max="263" width="3.7109375" customWidth="1"/>
    <col min="264" max="264" width="4.28515625" bestFit="1" customWidth="1"/>
    <col min="265" max="266" width="3.28515625" customWidth="1"/>
    <col min="267" max="267" width="3.7109375" customWidth="1"/>
    <col min="268" max="268" width="4.28515625" customWidth="1"/>
    <col min="269" max="269" width="3.7109375" customWidth="1"/>
    <col min="270" max="270" width="4.28515625" customWidth="1"/>
    <col min="271" max="271" width="4.140625" customWidth="1"/>
    <col min="272" max="272" width="13.42578125" customWidth="1"/>
    <col min="273" max="273" width="9.7109375" bestFit="1" customWidth="1"/>
    <col min="274" max="274" width="10.42578125" customWidth="1"/>
    <col min="275" max="275" width="13" customWidth="1"/>
    <col min="513" max="513" width="34.28515625" customWidth="1"/>
    <col min="514" max="514" width="26.5703125" customWidth="1"/>
    <col min="515" max="515" width="17.140625" customWidth="1"/>
    <col min="516" max="516" width="3.28515625" customWidth="1"/>
    <col min="517" max="517" width="3.140625" customWidth="1"/>
    <col min="518" max="519" width="3.7109375" customWidth="1"/>
    <col min="520" max="520" width="4.28515625" bestFit="1" customWidth="1"/>
    <col min="521" max="522" width="3.28515625" customWidth="1"/>
    <col min="523" max="523" width="3.7109375" customWidth="1"/>
    <col min="524" max="524" width="4.28515625" customWidth="1"/>
    <col min="525" max="525" width="3.7109375" customWidth="1"/>
    <col min="526" max="526" width="4.28515625" customWidth="1"/>
    <col min="527" max="527" width="4.140625" customWidth="1"/>
    <col min="528" max="528" width="13.42578125" customWidth="1"/>
    <col min="529" max="529" width="9.7109375" bestFit="1" customWidth="1"/>
    <col min="530" max="530" width="10.42578125" customWidth="1"/>
    <col min="531" max="531" width="13" customWidth="1"/>
    <col min="769" max="769" width="34.28515625" customWidth="1"/>
    <col min="770" max="770" width="26.5703125" customWidth="1"/>
    <col min="771" max="771" width="17.140625" customWidth="1"/>
    <col min="772" max="772" width="3.28515625" customWidth="1"/>
    <col min="773" max="773" width="3.140625" customWidth="1"/>
    <col min="774" max="775" width="3.7109375" customWidth="1"/>
    <col min="776" max="776" width="4.28515625" bestFit="1" customWidth="1"/>
    <col min="777" max="778" width="3.28515625" customWidth="1"/>
    <col min="779" max="779" width="3.7109375" customWidth="1"/>
    <col min="780" max="780" width="4.28515625" customWidth="1"/>
    <col min="781" max="781" width="3.7109375" customWidth="1"/>
    <col min="782" max="782" width="4.28515625" customWidth="1"/>
    <col min="783" max="783" width="4.140625" customWidth="1"/>
    <col min="784" max="784" width="13.42578125" customWidth="1"/>
    <col min="785" max="785" width="9.7109375" bestFit="1" customWidth="1"/>
    <col min="786" max="786" width="10.42578125" customWidth="1"/>
    <col min="787" max="787" width="13" customWidth="1"/>
    <col min="1025" max="1025" width="34.28515625" customWidth="1"/>
    <col min="1026" max="1026" width="26.5703125" customWidth="1"/>
    <col min="1027" max="1027" width="17.140625" customWidth="1"/>
    <col min="1028" max="1028" width="3.28515625" customWidth="1"/>
    <col min="1029" max="1029" width="3.140625" customWidth="1"/>
    <col min="1030" max="1031" width="3.7109375" customWidth="1"/>
    <col min="1032" max="1032" width="4.28515625" bestFit="1" customWidth="1"/>
    <col min="1033" max="1034" width="3.28515625" customWidth="1"/>
    <col min="1035" max="1035" width="3.7109375" customWidth="1"/>
    <col min="1036" max="1036" width="4.28515625" customWidth="1"/>
    <col min="1037" max="1037" width="3.7109375" customWidth="1"/>
    <col min="1038" max="1038" width="4.28515625" customWidth="1"/>
    <col min="1039" max="1039" width="4.140625" customWidth="1"/>
    <col min="1040" max="1040" width="13.42578125" customWidth="1"/>
    <col min="1041" max="1041" width="9.7109375" bestFit="1" customWidth="1"/>
    <col min="1042" max="1042" width="10.42578125" customWidth="1"/>
    <col min="1043" max="1043" width="13" customWidth="1"/>
    <col min="1281" max="1281" width="34.28515625" customWidth="1"/>
    <col min="1282" max="1282" width="26.5703125" customWidth="1"/>
    <col min="1283" max="1283" width="17.140625" customWidth="1"/>
    <col min="1284" max="1284" width="3.28515625" customWidth="1"/>
    <col min="1285" max="1285" width="3.140625" customWidth="1"/>
    <col min="1286" max="1287" width="3.7109375" customWidth="1"/>
    <col min="1288" max="1288" width="4.28515625" bestFit="1" customWidth="1"/>
    <col min="1289" max="1290" width="3.28515625" customWidth="1"/>
    <col min="1291" max="1291" width="3.7109375" customWidth="1"/>
    <col min="1292" max="1292" width="4.28515625" customWidth="1"/>
    <col min="1293" max="1293" width="3.7109375" customWidth="1"/>
    <col min="1294" max="1294" width="4.28515625" customWidth="1"/>
    <col min="1295" max="1295" width="4.140625" customWidth="1"/>
    <col min="1296" max="1296" width="13.42578125" customWidth="1"/>
    <col min="1297" max="1297" width="9.7109375" bestFit="1" customWidth="1"/>
    <col min="1298" max="1298" width="10.42578125" customWidth="1"/>
    <col min="1299" max="1299" width="13" customWidth="1"/>
    <col min="1537" max="1537" width="34.28515625" customWidth="1"/>
    <col min="1538" max="1538" width="26.5703125" customWidth="1"/>
    <col min="1539" max="1539" width="17.140625" customWidth="1"/>
    <col min="1540" max="1540" width="3.28515625" customWidth="1"/>
    <col min="1541" max="1541" width="3.140625" customWidth="1"/>
    <col min="1542" max="1543" width="3.7109375" customWidth="1"/>
    <col min="1544" max="1544" width="4.28515625" bestFit="1" customWidth="1"/>
    <col min="1545" max="1546" width="3.28515625" customWidth="1"/>
    <col min="1547" max="1547" width="3.7109375" customWidth="1"/>
    <col min="1548" max="1548" width="4.28515625" customWidth="1"/>
    <col min="1549" max="1549" width="3.7109375" customWidth="1"/>
    <col min="1550" max="1550" width="4.28515625" customWidth="1"/>
    <col min="1551" max="1551" width="4.140625" customWidth="1"/>
    <col min="1552" max="1552" width="13.42578125" customWidth="1"/>
    <col min="1553" max="1553" width="9.7109375" bestFit="1" customWidth="1"/>
    <col min="1554" max="1554" width="10.42578125" customWidth="1"/>
    <col min="1555" max="1555" width="13" customWidth="1"/>
    <col min="1793" max="1793" width="34.28515625" customWidth="1"/>
    <col min="1794" max="1794" width="26.5703125" customWidth="1"/>
    <col min="1795" max="1795" width="17.140625" customWidth="1"/>
    <col min="1796" max="1796" width="3.28515625" customWidth="1"/>
    <col min="1797" max="1797" width="3.140625" customWidth="1"/>
    <col min="1798" max="1799" width="3.7109375" customWidth="1"/>
    <col min="1800" max="1800" width="4.28515625" bestFit="1" customWidth="1"/>
    <col min="1801" max="1802" width="3.28515625" customWidth="1"/>
    <col min="1803" max="1803" width="3.7109375" customWidth="1"/>
    <col min="1804" max="1804" width="4.28515625" customWidth="1"/>
    <col min="1805" max="1805" width="3.7109375" customWidth="1"/>
    <col min="1806" max="1806" width="4.28515625" customWidth="1"/>
    <col min="1807" max="1807" width="4.140625" customWidth="1"/>
    <col min="1808" max="1808" width="13.42578125" customWidth="1"/>
    <col min="1809" max="1809" width="9.7109375" bestFit="1" customWidth="1"/>
    <col min="1810" max="1810" width="10.42578125" customWidth="1"/>
    <col min="1811" max="1811" width="13" customWidth="1"/>
    <col min="2049" max="2049" width="34.28515625" customWidth="1"/>
    <col min="2050" max="2050" width="26.5703125" customWidth="1"/>
    <col min="2051" max="2051" width="17.140625" customWidth="1"/>
    <col min="2052" max="2052" width="3.28515625" customWidth="1"/>
    <col min="2053" max="2053" width="3.140625" customWidth="1"/>
    <col min="2054" max="2055" width="3.7109375" customWidth="1"/>
    <col min="2056" max="2056" width="4.28515625" bestFit="1" customWidth="1"/>
    <col min="2057" max="2058" width="3.28515625" customWidth="1"/>
    <col min="2059" max="2059" width="3.7109375" customWidth="1"/>
    <col min="2060" max="2060" width="4.28515625" customWidth="1"/>
    <col min="2061" max="2061" width="3.7109375" customWidth="1"/>
    <col min="2062" max="2062" width="4.28515625" customWidth="1"/>
    <col min="2063" max="2063" width="4.140625" customWidth="1"/>
    <col min="2064" max="2064" width="13.42578125" customWidth="1"/>
    <col min="2065" max="2065" width="9.7109375" bestFit="1" customWidth="1"/>
    <col min="2066" max="2066" width="10.42578125" customWidth="1"/>
    <col min="2067" max="2067" width="13" customWidth="1"/>
    <col min="2305" max="2305" width="34.28515625" customWidth="1"/>
    <col min="2306" max="2306" width="26.5703125" customWidth="1"/>
    <col min="2307" max="2307" width="17.140625" customWidth="1"/>
    <col min="2308" max="2308" width="3.28515625" customWidth="1"/>
    <col min="2309" max="2309" width="3.140625" customWidth="1"/>
    <col min="2310" max="2311" width="3.7109375" customWidth="1"/>
    <col min="2312" max="2312" width="4.28515625" bestFit="1" customWidth="1"/>
    <col min="2313" max="2314" width="3.28515625" customWidth="1"/>
    <col min="2315" max="2315" width="3.7109375" customWidth="1"/>
    <col min="2316" max="2316" width="4.28515625" customWidth="1"/>
    <col min="2317" max="2317" width="3.7109375" customWidth="1"/>
    <col min="2318" max="2318" width="4.28515625" customWidth="1"/>
    <col min="2319" max="2319" width="4.140625" customWidth="1"/>
    <col min="2320" max="2320" width="13.42578125" customWidth="1"/>
    <col min="2321" max="2321" width="9.7109375" bestFit="1" customWidth="1"/>
    <col min="2322" max="2322" width="10.42578125" customWidth="1"/>
    <col min="2323" max="2323" width="13" customWidth="1"/>
    <col min="2561" max="2561" width="34.28515625" customWidth="1"/>
    <col min="2562" max="2562" width="26.5703125" customWidth="1"/>
    <col min="2563" max="2563" width="17.140625" customWidth="1"/>
    <col min="2564" max="2564" width="3.28515625" customWidth="1"/>
    <col min="2565" max="2565" width="3.140625" customWidth="1"/>
    <col min="2566" max="2567" width="3.7109375" customWidth="1"/>
    <col min="2568" max="2568" width="4.28515625" bestFit="1" customWidth="1"/>
    <col min="2569" max="2570" width="3.28515625" customWidth="1"/>
    <col min="2571" max="2571" width="3.7109375" customWidth="1"/>
    <col min="2572" max="2572" width="4.28515625" customWidth="1"/>
    <col min="2573" max="2573" width="3.7109375" customWidth="1"/>
    <col min="2574" max="2574" width="4.28515625" customWidth="1"/>
    <col min="2575" max="2575" width="4.140625" customWidth="1"/>
    <col min="2576" max="2576" width="13.42578125" customWidth="1"/>
    <col min="2577" max="2577" width="9.7109375" bestFit="1" customWidth="1"/>
    <col min="2578" max="2578" width="10.42578125" customWidth="1"/>
    <col min="2579" max="2579" width="13" customWidth="1"/>
    <col min="2817" max="2817" width="34.28515625" customWidth="1"/>
    <col min="2818" max="2818" width="26.5703125" customWidth="1"/>
    <col min="2819" max="2819" width="17.140625" customWidth="1"/>
    <col min="2820" max="2820" width="3.28515625" customWidth="1"/>
    <col min="2821" max="2821" width="3.140625" customWidth="1"/>
    <col min="2822" max="2823" width="3.7109375" customWidth="1"/>
    <col min="2824" max="2824" width="4.28515625" bestFit="1" customWidth="1"/>
    <col min="2825" max="2826" width="3.28515625" customWidth="1"/>
    <col min="2827" max="2827" width="3.7109375" customWidth="1"/>
    <col min="2828" max="2828" width="4.28515625" customWidth="1"/>
    <col min="2829" max="2829" width="3.7109375" customWidth="1"/>
    <col min="2830" max="2830" width="4.28515625" customWidth="1"/>
    <col min="2831" max="2831" width="4.140625" customWidth="1"/>
    <col min="2832" max="2832" width="13.42578125" customWidth="1"/>
    <col min="2833" max="2833" width="9.7109375" bestFit="1" customWidth="1"/>
    <col min="2834" max="2834" width="10.42578125" customWidth="1"/>
    <col min="2835" max="2835" width="13" customWidth="1"/>
    <col min="3073" max="3073" width="34.28515625" customWidth="1"/>
    <col min="3074" max="3074" width="26.5703125" customWidth="1"/>
    <col min="3075" max="3075" width="17.140625" customWidth="1"/>
    <col min="3076" max="3076" width="3.28515625" customWidth="1"/>
    <col min="3077" max="3077" width="3.140625" customWidth="1"/>
    <col min="3078" max="3079" width="3.7109375" customWidth="1"/>
    <col min="3080" max="3080" width="4.28515625" bestFit="1" customWidth="1"/>
    <col min="3081" max="3082" width="3.28515625" customWidth="1"/>
    <col min="3083" max="3083" width="3.7109375" customWidth="1"/>
    <col min="3084" max="3084" width="4.28515625" customWidth="1"/>
    <col min="3085" max="3085" width="3.7109375" customWidth="1"/>
    <col min="3086" max="3086" width="4.28515625" customWidth="1"/>
    <col min="3087" max="3087" width="4.140625" customWidth="1"/>
    <col min="3088" max="3088" width="13.42578125" customWidth="1"/>
    <col min="3089" max="3089" width="9.7109375" bestFit="1" customWidth="1"/>
    <col min="3090" max="3090" width="10.42578125" customWidth="1"/>
    <col min="3091" max="3091" width="13" customWidth="1"/>
    <col min="3329" max="3329" width="34.28515625" customWidth="1"/>
    <col min="3330" max="3330" width="26.5703125" customWidth="1"/>
    <col min="3331" max="3331" width="17.140625" customWidth="1"/>
    <col min="3332" max="3332" width="3.28515625" customWidth="1"/>
    <col min="3333" max="3333" width="3.140625" customWidth="1"/>
    <col min="3334" max="3335" width="3.7109375" customWidth="1"/>
    <col min="3336" max="3336" width="4.28515625" bestFit="1" customWidth="1"/>
    <col min="3337" max="3338" width="3.28515625" customWidth="1"/>
    <col min="3339" max="3339" width="3.7109375" customWidth="1"/>
    <col min="3340" max="3340" width="4.28515625" customWidth="1"/>
    <col min="3341" max="3341" width="3.7109375" customWidth="1"/>
    <col min="3342" max="3342" width="4.28515625" customWidth="1"/>
    <col min="3343" max="3343" width="4.140625" customWidth="1"/>
    <col min="3344" max="3344" width="13.42578125" customWidth="1"/>
    <col min="3345" max="3345" width="9.7109375" bestFit="1" customWidth="1"/>
    <col min="3346" max="3346" width="10.42578125" customWidth="1"/>
    <col min="3347" max="3347" width="13" customWidth="1"/>
    <col min="3585" max="3585" width="34.28515625" customWidth="1"/>
    <col min="3586" max="3586" width="26.5703125" customWidth="1"/>
    <col min="3587" max="3587" width="17.140625" customWidth="1"/>
    <col min="3588" max="3588" width="3.28515625" customWidth="1"/>
    <col min="3589" max="3589" width="3.140625" customWidth="1"/>
    <col min="3590" max="3591" width="3.7109375" customWidth="1"/>
    <col min="3592" max="3592" width="4.28515625" bestFit="1" customWidth="1"/>
    <col min="3593" max="3594" width="3.28515625" customWidth="1"/>
    <col min="3595" max="3595" width="3.7109375" customWidth="1"/>
    <col min="3596" max="3596" width="4.28515625" customWidth="1"/>
    <col min="3597" max="3597" width="3.7109375" customWidth="1"/>
    <col min="3598" max="3598" width="4.28515625" customWidth="1"/>
    <col min="3599" max="3599" width="4.140625" customWidth="1"/>
    <col min="3600" max="3600" width="13.42578125" customWidth="1"/>
    <col min="3601" max="3601" width="9.7109375" bestFit="1" customWidth="1"/>
    <col min="3602" max="3602" width="10.42578125" customWidth="1"/>
    <col min="3603" max="3603" width="13" customWidth="1"/>
    <col min="3841" max="3841" width="34.28515625" customWidth="1"/>
    <col min="3842" max="3842" width="26.5703125" customWidth="1"/>
    <col min="3843" max="3843" width="17.140625" customWidth="1"/>
    <col min="3844" max="3844" width="3.28515625" customWidth="1"/>
    <col min="3845" max="3845" width="3.140625" customWidth="1"/>
    <col min="3846" max="3847" width="3.7109375" customWidth="1"/>
    <col min="3848" max="3848" width="4.28515625" bestFit="1" customWidth="1"/>
    <col min="3849" max="3850" width="3.28515625" customWidth="1"/>
    <col min="3851" max="3851" width="3.7109375" customWidth="1"/>
    <col min="3852" max="3852" width="4.28515625" customWidth="1"/>
    <col min="3853" max="3853" width="3.7109375" customWidth="1"/>
    <col min="3854" max="3854" width="4.28515625" customWidth="1"/>
    <col min="3855" max="3855" width="4.140625" customWidth="1"/>
    <col min="3856" max="3856" width="13.42578125" customWidth="1"/>
    <col min="3857" max="3857" width="9.7109375" bestFit="1" customWidth="1"/>
    <col min="3858" max="3858" width="10.42578125" customWidth="1"/>
    <col min="3859" max="3859" width="13" customWidth="1"/>
    <col min="4097" max="4097" width="34.28515625" customWidth="1"/>
    <col min="4098" max="4098" width="26.5703125" customWidth="1"/>
    <col min="4099" max="4099" width="17.140625" customWidth="1"/>
    <col min="4100" max="4100" width="3.28515625" customWidth="1"/>
    <col min="4101" max="4101" width="3.140625" customWidth="1"/>
    <col min="4102" max="4103" width="3.7109375" customWidth="1"/>
    <col min="4104" max="4104" width="4.28515625" bestFit="1" customWidth="1"/>
    <col min="4105" max="4106" width="3.28515625" customWidth="1"/>
    <col min="4107" max="4107" width="3.7109375" customWidth="1"/>
    <col min="4108" max="4108" width="4.28515625" customWidth="1"/>
    <col min="4109" max="4109" width="3.7109375" customWidth="1"/>
    <col min="4110" max="4110" width="4.28515625" customWidth="1"/>
    <col min="4111" max="4111" width="4.140625" customWidth="1"/>
    <col min="4112" max="4112" width="13.42578125" customWidth="1"/>
    <col min="4113" max="4113" width="9.7109375" bestFit="1" customWidth="1"/>
    <col min="4114" max="4114" width="10.42578125" customWidth="1"/>
    <col min="4115" max="4115" width="13" customWidth="1"/>
    <col min="4353" max="4353" width="34.28515625" customWidth="1"/>
    <col min="4354" max="4354" width="26.5703125" customWidth="1"/>
    <col min="4355" max="4355" width="17.140625" customWidth="1"/>
    <col min="4356" max="4356" width="3.28515625" customWidth="1"/>
    <col min="4357" max="4357" width="3.140625" customWidth="1"/>
    <col min="4358" max="4359" width="3.7109375" customWidth="1"/>
    <col min="4360" max="4360" width="4.28515625" bestFit="1" customWidth="1"/>
    <col min="4361" max="4362" width="3.28515625" customWidth="1"/>
    <col min="4363" max="4363" width="3.7109375" customWidth="1"/>
    <col min="4364" max="4364" width="4.28515625" customWidth="1"/>
    <col min="4365" max="4365" width="3.7109375" customWidth="1"/>
    <col min="4366" max="4366" width="4.28515625" customWidth="1"/>
    <col min="4367" max="4367" width="4.140625" customWidth="1"/>
    <col min="4368" max="4368" width="13.42578125" customWidth="1"/>
    <col min="4369" max="4369" width="9.7109375" bestFit="1" customWidth="1"/>
    <col min="4370" max="4370" width="10.42578125" customWidth="1"/>
    <col min="4371" max="4371" width="13" customWidth="1"/>
    <col min="4609" max="4609" width="34.28515625" customWidth="1"/>
    <col min="4610" max="4610" width="26.5703125" customWidth="1"/>
    <col min="4611" max="4611" width="17.140625" customWidth="1"/>
    <col min="4612" max="4612" width="3.28515625" customWidth="1"/>
    <col min="4613" max="4613" width="3.140625" customWidth="1"/>
    <col min="4614" max="4615" width="3.7109375" customWidth="1"/>
    <col min="4616" max="4616" width="4.28515625" bestFit="1" customWidth="1"/>
    <col min="4617" max="4618" width="3.28515625" customWidth="1"/>
    <col min="4619" max="4619" width="3.7109375" customWidth="1"/>
    <col min="4620" max="4620" width="4.28515625" customWidth="1"/>
    <col min="4621" max="4621" width="3.7109375" customWidth="1"/>
    <col min="4622" max="4622" width="4.28515625" customWidth="1"/>
    <col min="4623" max="4623" width="4.140625" customWidth="1"/>
    <col min="4624" max="4624" width="13.42578125" customWidth="1"/>
    <col min="4625" max="4625" width="9.7109375" bestFit="1" customWidth="1"/>
    <col min="4626" max="4626" width="10.42578125" customWidth="1"/>
    <col min="4627" max="4627" width="13" customWidth="1"/>
    <col min="4865" max="4865" width="34.28515625" customWidth="1"/>
    <col min="4866" max="4866" width="26.5703125" customWidth="1"/>
    <col min="4867" max="4867" width="17.140625" customWidth="1"/>
    <col min="4868" max="4868" width="3.28515625" customWidth="1"/>
    <col min="4869" max="4869" width="3.140625" customWidth="1"/>
    <col min="4870" max="4871" width="3.7109375" customWidth="1"/>
    <col min="4872" max="4872" width="4.28515625" bestFit="1" customWidth="1"/>
    <col min="4873" max="4874" width="3.28515625" customWidth="1"/>
    <col min="4875" max="4875" width="3.7109375" customWidth="1"/>
    <col min="4876" max="4876" width="4.28515625" customWidth="1"/>
    <col min="4877" max="4877" width="3.7109375" customWidth="1"/>
    <col min="4878" max="4878" width="4.28515625" customWidth="1"/>
    <col min="4879" max="4879" width="4.140625" customWidth="1"/>
    <col min="4880" max="4880" width="13.42578125" customWidth="1"/>
    <col min="4881" max="4881" width="9.7109375" bestFit="1" customWidth="1"/>
    <col min="4882" max="4882" width="10.42578125" customWidth="1"/>
    <col min="4883" max="4883" width="13" customWidth="1"/>
    <col min="5121" max="5121" width="34.28515625" customWidth="1"/>
    <col min="5122" max="5122" width="26.5703125" customWidth="1"/>
    <col min="5123" max="5123" width="17.140625" customWidth="1"/>
    <col min="5124" max="5124" width="3.28515625" customWidth="1"/>
    <col min="5125" max="5125" width="3.140625" customWidth="1"/>
    <col min="5126" max="5127" width="3.7109375" customWidth="1"/>
    <col min="5128" max="5128" width="4.28515625" bestFit="1" customWidth="1"/>
    <col min="5129" max="5130" width="3.28515625" customWidth="1"/>
    <col min="5131" max="5131" width="3.7109375" customWidth="1"/>
    <col min="5132" max="5132" width="4.28515625" customWidth="1"/>
    <col min="5133" max="5133" width="3.7109375" customWidth="1"/>
    <col min="5134" max="5134" width="4.28515625" customWidth="1"/>
    <col min="5135" max="5135" width="4.140625" customWidth="1"/>
    <col min="5136" max="5136" width="13.42578125" customWidth="1"/>
    <col min="5137" max="5137" width="9.7109375" bestFit="1" customWidth="1"/>
    <col min="5138" max="5138" width="10.42578125" customWidth="1"/>
    <col min="5139" max="5139" width="13" customWidth="1"/>
    <col min="5377" max="5377" width="34.28515625" customWidth="1"/>
    <col min="5378" max="5378" width="26.5703125" customWidth="1"/>
    <col min="5379" max="5379" width="17.140625" customWidth="1"/>
    <col min="5380" max="5380" width="3.28515625" customWidth="1"/>
    <col min="5381" max="5381" width="3.140625" customWidth="1"/>
    <col min="5382" max="5383" width="3.7109375" customWidth="1"/>
    <col min="5384" max="5384" width="4.28515625" bestFit="1" customWidth="1"/>
    <col min="5385" max="5386" width="3.28515625" customWidth="1"/>
    <col min="5387" max="5387" width="3.7109375" customWidth="1"/>
    <col min="5388" max="5388" width="4.28515625" customWidth="1"/>
    <col min="5389" max="5389" width="3.7109375" customWidth="1"/>
    <col min="5390" max="5390" width="4.28515625" customWidth="1"/>
    <col min="5391" max="5391" width="4.140625" customWidth="1"/>
    <col min="5392" max="5392" width="13.42578125" customWidth="1"/>
    <col min="5393" max="5393" width="9.7109375" bestFit="1" customWidth="1"/>
    <col min="5394" max="5394" width="10.42578125" customWidth="1"/>
    <col min="5395" max="5395" width="13" customWidth="1"/>
    <col min="5633" max="5633" width="34.28515625" customWidth="1"/>
    <col min="5634" max="5634" width="26.5703125" customWidth="1"/>
    <col min="5635" max="5635" width="17.140625" customWidth="1"/>
    <col min="5636" max="5636" width="3.28515625" customWidth="1"/>
    <col min="5637" max="5637" width="3.140625" customWidth="1"/>
    <col min="5638" max="5639" width="3.7109375" customWidth="1"/>
    <col min="5640" max="5640" width="4.28515625" bestFit="1" customWidth="1"/>
    <col min="5641" max="5642" width="3.28515625" customWidth="1"/>
    <col min="5643" max="5643" width="3.7109375" customWidth="1"/>
    <col min="5644" max="5644" width="4.28515625" customWidth="1"/>
    <col min="5645" max="5645" width="3.7109375" customWidth="1"/>
    <col min="5646" max="5646" width="4.28515625" customWidth="1"/>
    <col min="5647" max="5647" width="4.140625" customWidth="1"/>
    <col min="5648" max="5648" width="13.42578125" customWidth="1"/>
    <col min="5649" max="5649" width="9.7109375" bestFit="1" customWidth="1"/>
    <col min="5650" max="5650" width="10.42578125" customWidth="1"/>
    <col min="5651" max="5651" width="13" customWidth="1"/>
    <col min="5889" max="5889" width="34.28515625" customWidth="1"/>
    <col min="5890" max="5890" width="26.5703125" customWidth="1"/>
    <col min="5891" max="5891" width="17.140625" customWidth="1"/>
    <col min="5892" max="5892" width="3.28515625" customWidth="1"/>
    <col min="5893" max="5893" width="3.140625" customWidth="1"/>
    <col min="5894" max="5895" width="3.7109375" customWidth="1"/>
    <col min="5896" max="5896" width="4.28515625" bestFit="1" customWidth="1"/>
    <col min="5897" max="5898" width="3.28515625" customWidth="1"/>
    <col min="5899" max="5899" width="3.7109375" customWidth="1"/>
    <col min="5900" max="5900" width="4.28515625" customWidth="1"/>
    <col min="5901" max="5901" width="3.7109375" customWidth="1"/>
    <col min="5902" max="5902" width="4.28515625" customWidth="1"/>
    <col min="5903" max="5903" width="4.140625" customWidth="1"/>
    <col min="5904" max="5904" width="13.42578125" customWidth="1"/>
    <col min="5905" max="5905" width="9.7109375" bestFit="1" customWidth="1"/>
    <col min="5906" max="5906" width="10.42578125" customWidth="1"/>
    <col min="5907" max="5907" width="13" customWidth="1"/>
    <col min="6145" max="6145" width="34.28515625" customWidth="1"/>
    <col min="6146" max="6146" width="26.5703125" customWidth="1"/>
    <col min="6147" max="6147" width="17.140625" customWidth="1"/>
    <col min="6148" max="6148" width="3.28515625" customWidth="1"/>
    <col min="6149" max="6149" width="3.140625" customWidth="1"/>
    <col min="6150" max="6151" width="3.7109375" customWidth="1"/>
    <col min="6152" max="6152" width="4.28515625" bestFit="1" customWidth="1"/>
    <col min="6153" max="6154" width="3.28515625" customWidth="1"/>
    <col min="6155" max="6155" width="3.7109375" customWidth="1"/>
    <col min="6156" max="6156" width="4.28515625" customWidth="1"/>
    <col min="6157" max="6157" width="3.7109375" customWidth="1"/>
    <col min="6158" max="6158" width="4.28515625" customWidth="1"/>
    <col min="6159" max="6159" width="4.140625" customWidth="1"/>
    <col min="6160" max="6160" width="13.42578125" customWidth="1"/>
    <col min="6161" max="6161" width="9.7109375" bestFit="1" customWidth="1"/>
    <col min="6162" max="6162" width="10.42578125" customWidth="1"/>
    <col min="6163" max="6163" width="13" customWidth="1"/>
    <col min="6401" max="6401" width="34.28515625" customWidth="1"/>
    <col min="6402" max="6402" width="26.5703125" customWidth="1"/>
    <col min="6403" max="6403" width="17.140625" customWidth="1"/>
    <col min="6404" max="6404" width="3.28515625" customWidth="1"/>
    <col min="6405" max="6405" width="3.140625" customWidth="1"/>
    <col min="6406" max="6407" width="3.7109375" customWidth="1"/>
    <col min="6408" max="6408" width="4.28515625" bestFit="1" customWidth="1"/>
    <col min="6409" max="6410" width="3.28515625" customWidth="1"/>
    <col min="6411" max="6411" width="3.7109375" customWidth="1"/>
    <col min="6412" max="6412" width="4.28515625" customWidth="1"/>
    <col min="6413" max="6413" width="3.7109375" customWidth="1"/>
    <col min="6414" max="6414" width="4.28515625" customWidth="1"/>
    <col min="6415" max="6415" width="4.140625" customWidth="1"/>
    <col min="6416" max="6416" width="13.42578125" customWidth="1"/>
    <col min="6417" max="6417" width="9.7109375" bestFit="1" customWidth="1"/>
    <col min="6418" max="6418" width="10.42578125" customWidth="1"/>
    <col min="6419" max="6419" width="13" customWidth="1"/>
    <col min="6657" max="6657" width="34.28515625" customWidth="1"/>
    <col min="6658" max="6658" width="26.5703125" customWidth="1"/>
    <col min="6659" max="6659" width="17.140625" customWidth="1"/>
    <col min="6660" max="6660" width="3.28515625" customWidth="1"/>
    <col min="6661" max="6661" width="3.140625" customWidth="1"/>
    <col min="6662" max="6663" width="3.7109375" customWidth="1"/>
    <col min="6664" max="6664" width="4.28515625" bestFit="1" customWidth="1"/>
    <col min="6665" max="6666" width="3.28515625" customWidth="1"/>
    <col min="6667" max="6667" width="3.7109375" customWidth="1"/>
    <col min="6668" max="6668" width="4.28515625" customWidth="1"/>
    <col min="6669" max="6669" width="3.7109375" customWidth="1"/>
    <col min="6670" max="6670" width="4.28515625" customWidth="1"/>
    <col min="6671" max="6671" width="4.140625" customWidth="1"/>
    <col min="6672" max="6672" width="13.42578125" customWidth="1"/>
    <col min="6673" max="6673" width="9.7109375" bestFit="1" customWidth="1"/>
    <col min="6674" max="6674" width="10.42578125" customWidth="1"/>
    <col min="6675" max="6675" width="13" customWidth="1"/>
    <col min="6913" max="6913" width="34.28515625" customWidth="1"/>
    <col min="6914" max="6914" width="26.5703125" customWidth="1"/>
    <col min="6915" max="6915" width="17.140625" customWidth="1"/>
    <col min="6916" max="6916" width="3.28515625" customWidth="1"/>
    <col min="6917" max="6917" width="3.140625" customWidth="1"/>
    <col min="6918" max="6919" width="3.7109375" customWidth="1"/>
    <col min="6920" max="6920" width="4.28515625" bestFit="1" customWidth="1"/>
    <col min="6921" max="6922" width="3.28515625" customWidth="1"/>
    <col min="6923" max="6923" width="3.7109375" customWidth="1"/>
    <col min="6924" max="6924" width="4.28515625" customWidth="1"/>
    <col min="6925" max="6925" width="3.7109375" customWidth="1"/>
    <col min="6926" max="6926" width="4.28515625" customWidth="1"/>
    <col min="6927" max="6927" width="4.140625" customWidth="1"/>
    <col min="6928" max="6928" width="13.42578125" customWidth="1"/>
    <col min="6929" max="6929" width="9.7109375" bestFit="1" customWidth="1"/>
    <col min="6930" max="6930" width="10.42578125" customWidth="1"/>
    <col min="6931" max="6931" width="13" customWidth="1"/>
    <col min="7169" max="7169" width="34.28515625" customWidth="1"/>
    <col min="7170" max="7170" width="26.5703125" customWidth="1"/>
    <col min="7171" max="7171" width="17.140625" customWidth="1"/>
    <col min="7172" max="7172" width="3.28515625" customWidth="1"/>
    <col min="7173" max="7173" width="3.140625" customWidth="1"/>
    <col min="7174" max="7175" width="3.7109375" customWidth="1"/>
    <col min="7176" max="7176" width="4.28515625" bestFit="1" customWidth="1"/>
    <col min="7177" max="7178" width="3.28515625" customWidth="1"/>
    <col min="7179" max="7179" width="3.7109375" customWidth="1"/>
    <col min="7180" max="7180" width="4.28515625" customWidth="1"/>
    <col min="7181" max="7181" width="3.7109375" customWidth="1"/>
    <col min="7182" max="7182" width="4.28515625" customWidth="1"/>
    <col min="7183" max="7183" width="4.140625" customWidth="1"/>
    <col min="7184" max="7184" width="13.42578125" customWidth="1"/>
    <col min="7185" max="7185" width="9.7109375" bestFit="1" customWidth="1"/>
    <col min="7186" max="7186" width="10.42578125" customWidth="1"/>
    <col min="7187" max="7187" width="13" customWidth="1"/>
    <col min="7425" max="7425" width="34.28515625" customWidth="1"/>
    <col min="7426" max="7426" width="26.5703125" customWidth="1"/>
    <col min="7427" max="7427" width="17.140625" customWidth="1"/>
    <col min="7428" max="7428" width="3.28515625" customWidth="1"/>
    <col min="7429" max="7429" width="3.140625" customWidth="1"/>
    <col min="7430" max="7431" width="3.7109375" customWidth="1"/>
    <col min="7432" max="7432" width="4.28515625" bestFit="1" customWidth="1"/>
    <col min="7433" max="7434" width="3.28515625" customWidth="1"/>
    <col min="7435" max="7435" width="3.7109375" customWidth="1"/>
    <col min="7436" max="7436" width="4.28515625" customWidth="1"/>
    <col min="7437" max="7437" width="3.7109375" customWidth="1"/>
    <col min="7438" max="7438" width="4.28515625" customWidth="1"/>
    <col min="7439" max="7439" width="4.140625" customWidth="1"/>
    <col min="7440" max="7440" width="13.42578125" customWidth="1"/>
    <col min="7441" max="7441" width="9.7109375" bestFit="1" customWidth="1"/>
    <col min="7442" max="7442" width="10.42578125" customWidth="1"/>
    <col min="7443" max="7443" width="13" customWidth="1"/>
    <col min="7681" max="7681" width="34.28515625" customWidth="1"/>
    <col min="7682" max="7682" width="26.5703125" customWidth="1"/>
    <col min="7683" max="7683" width="17.140625" customWidth="1"/>
    <col min="7684" max="7684" width="3.28515625" customWidth="1"/>
    <col min="7685" max="7685" width="3.140625" customWidth="1"/>
    <col min="7686" max="7687" width="3.7109375" customWidth="1"/>
    <col min="7688" max="7688" width="4.28515625" bestFit="1" customWidth="1"/>
    <col min="7689" max="7690" width="3.28515625" customWidth="1"/>
    <col min="7691" max="7691" width="3.7109375" customWidth="1"/>
    <col min="7692" max="7692" width="4.28515625" customWidth="1"/>
    <col min="7693" max="7693" width="3.7109375" customWidth="1"/>
    <col min="7694" max="7694" width="4.28515625" customWidth="1"/>
    <col min="7695" max="7695" width="4.140625" customWidth="1"/>
    <col min="7696" max="7696" width="13.42578125" customWidth="1"/>
    <col min="7697" max="7697" width="9.7109375" bestFit="1" customWidth="1"/>
    <col min="7698" max="7698" width="10.42578125" customWidth="1"/>
    <col min="7699" max="7699" width="13" customWidth="1"/>
    <col min="7937" max="7937" width="34.28515625" customWidth="1"/>
    <col min="7938" max="7938" width="26.5703125" customWidth="1"/>
    <col min="7939" max="7939" width="17.140625" customWidth="1"/>
    <col min="7940" max="7940" width="3.28515625" customWidth="1"/>
    <col min="7941" max="7941" width="3.140625" customWidth="1"/>
    <col min="7942" max="7943" width="3.7109375" customWidth="1"/>
    <col min="7944" max="7944" width="4.28515625" bestFit="1" customWidth="1"/>
    <col min="7945" max="7946" width="3.28515625" customWidth="1"/>
    <col min="7947" max="7947" width="3.7109375" customWidth="1"/>
    <col min="7948" max="7948" width="4.28515625" customWidth="1"/>
    <col min="7949" max="7949" width="3.7109375" customWidth="1"/>
    <col min="7950" max="7950" width="4.28515625" customWidth="1"/>
    <col min="7951" max="7951" width="4.140625" customWidth="1"/>
    <col min="7952" max="7952" width="13.42578125" customWidth="1"/>
    <col min="7953" max="7953" width="9.7109375" bestFit="1" customWidth="1"/>
    <col min="7954" max="7954" width="10.42578125" customWidth="1"/>
    <col min="7955" max="7955" width="13" customWidth="1"/>
    <col min="8193" max="8193" width="34.28515625" customWidth="1"/>
    <col min="8194" max="8194" width="26.5703125" customWidth="1"/>
    <col min="8195" max="8195" width="17.140625" customWidth="1"/>
    <col min="8196" max="8196" width="3.28515625" customWidth="1"/>
    <col min="8197" max="8197" width="3.140625" customWidth="1"/>
    <col min="8198" max="8199" width="3.7109375" customWidth="1"/>
    <col min="8200" max="8200" width="4.28515625" bestFit="1" customWidth="1"/>
    <col min="8201" max="8202" width="3.28515625" customWidth="1"/>
    <col min="8203" max="8203" width="3.7109375" customWidth="1"/>
    <col min="8204" max="8204" width="4.28515625" customWidth="1"/>
    <col min="8205" max="8205" width="3.7109375" customWidth="1"/>
    <col min="8206" max="8206" width="4.28515625" customWidth="1"/>
    <col min="8207" max="8207" width="4.140625" customWidth="1"/>
    <col min="8208" max="8208" width="13.42578125" customWidth="1"/>
    <col min="8209" max="8209" width="9.7109375" bestFit="1" customWidth="1"/>
    <col min="8210" max="8210" width="10.42578125" customWidth="1"/>
    <col min="8211" max="8211" width="13" customWidth="1"/>
    <col min="8449" max="8449" width="34.28515625" customWidth="1"/>
    <col min="8450" max="8450" width="26.5703125" customWidth="1"/>
    <col min="8451" max="8451" width="17.140625" customWidth="1"/>
    <col min="8452" max="8452" width="3.28515625" customWidth="1"/>
    <col min="8453" max="8453" width="3.140625" customWidth="1"/>
    <col min="8454" max="8455" width="3.7109375" customWidth="1"/>
    <col min="8456" max="8456" width="4.28515625" bestFit="1" customWidth="1"/>
    <col min="8457" max="8458" width="3.28515625" customWidth="1"/>
    <col min="8459" max="8459" width="3.7109375" customWidth="1"/>
    <col min="8460" max="8460" width="4.28515625" customWidth="1"/>
    <col min="8461" max="8461" width="3.7109375" customWidth="1"/>
    <col min="8462" max="8462" width="4.28515625" customWidth="1"/>
    <col min="8463" max="8463" width="4.140625" customWidth="1"/>
    <col min="8464" max="8464" width="13.42578125" customWidth="1"/>
    <col min="8465" max="8465" width="9.7109375" bestFit="1" customWidth="1"/>
    <col min="8466" max="8466" width="10.42578125" customWidth="1"/>
    <col min="8467" max="8467" width="13" customWidth="1"/>
    <col min="8705" max="8705" width="34.28515625" customWidth="1"/>
    <col min="8706" max="8706" width="26.5703125" customWidth="1"/>
    <col min="8707" max="8707" width="17.140625" customWidth="1"/>
    <col min="8708" max="8708" width="3.28515625" customWidth="1"/>
    <col min="8709" max="8709" width="3.140625" customWidth="1"/>
    <col min="8710" max="8711" width="3.7109375" customWidth="1"/>
    <col min="8712" max="8712" width="4.28515625" bestFit="1" customWidth="1"/>
    <col min="8713" max="8714" width="3.28515625" customWidth="1"/>
    <col min="8715" max="8715" width="3.7109375" customWidth="1"/>
    <col min="8716" max="8716" width="4.28515625" customWidth="1"/>
    <col min="8717" max="8717" width="3.7109375" customWidth="1"/>
    <col min="8718" max="8718" width="4.28515625" customWidth="1"/>
    <col min="8719" max="8719" width="4.140625" customWidth="1"/>
    <col min="8720" max="8720" width="13.42578125" customWidth="1"/>
    <col min="8721" max="8721" width="9.7109375" bestFit="1" customWidth="1"/>
    <col min="8722" max="8722" width="10.42578125" customWidth="1"/>
    <col min="8723" max="8723" width="13" customWidth="1"/>
    <col min="8961" max="8961" width="34.28515625" customWidth="1"/>
    <col min="8962" max="8962" width="26.5703125" customWidth="1"/>
    <col min="8963" max="8963" width="17.140625" customWidth="1"/>
    <col min="8964" max="8964" width="3.28515625" customWidth="1"/>
    <col min="8965" max="8965" width="3.140625" customWidth="1"/>
    <col min="8966" max="8967" width="3.7109375" customWidth="1"/>
    <col min="8968" max="8968" width="4.28515625" bestFit="1" customWidth="1"/>
    <col min="8969" max="8970" width="3.28515625" customWidth="1"/>
    <col min="8971" max="8971" width="3.7109375" customWidth="1"/>
    <col min="8972" max="8972" width="4.28515625" customWidth="1"/>
    <col min="8973" max="8973" width="3.7109375" customWidth="1"/>
    <col min="8974" max="8974" width="4.28515625" customWidth="1"/>
    <col min="8975" max="8975" width="4.140625" customWidth="1"/>
    <col min="8976" max="8976" width="13.42578125" customWidth="1"/>
    <col min="8977" max="8977" width="9.7109375" bestFit="1" customWidth="1"/>
    <col min="8978" max="8978" width="10.42578125" customWidth="1"/>
    <col min="8979" max="8979" width="13" customWidth="1"/>
    <col min="9217" max="9217" width="34.28515625" customWidth="1"/>
    <col min="9218" max="9218" width="26.5703125" customWidth="1"/>
    <col min="9219" max="9219" width="17.140625" customWidth="1"/>
    <col min="9220" max="9220" width="3.28515625" customWidth="1"/>
    <col min="9221" max="9221" width="3.140625" customWidth="1"/>
    <col min="9222" max="9223" width="3.7109375" customWidth="1"/>
    <col min="9224" max="9224" width="4.28515625" bestFit="1" customWidth="1"/>
    <col min="9225" max="9226" width="3.28515625" customWidth="1"/>
    <col min="9227" max="9227" width="3.7109375" customWidth="1"/>
    <col min="9228" max="9228" width="4.28515625" customWidth="1"/>
    <col min="9229" max="9229" width="3.7109375" customWidth="1"/>
    <col min="9230" max="9230" width="4.28515625" customWidth="1"/>
    <col min="9231" max="9231" width="4.140625" customWidth="1"/>
    <col min="9232" max="9232" width="13.42578125" customWidth="1"/>
    <col min="9233" max="9233" width="9.7109375" bestFit="1" customWidth="1"/>
    <col min="9234" max="9234" width="10.42578125" customWidth="1"/>
    <col min="9235" max="9235" width="13" customWidth="1"/>
    <col min="9473" max="9473" width="34.28515625" customWidth="1"/>
    <col min="9474" max="9474" width="26.5703125" customWidth="1"/>
    <col min="9475" max="9475" width="17.140625" customWidth="1"/>
    <col min="9476" max="9476" width="3.28515625" customWidth="1"/>
    <col min="9477" max="9477" width="3.140625" customWidth="1"/>
    <col min="9478" max="9479" width="3.7109375" customWidth="1"/>
    <col min="9480" max="9480" width="4.28515625" bestFit="1" customWidth="1"/>
    <col min="9481" max="9482" width="3.28515625" customWidth="1"/>
    <col min="9483" max="9483" width="3.7109375" customWidth="1"/>
    <col min="9484" max="9484" width="4.28515625" customWidth="1"/>
    <col min="9485" max="9485" width="3.7109375" customWidth="1"/>
    <col min="9486" max="9486" width="4.28515625" customWidth="1"/>
    <col min="9487" max="9487" width="4.140625" customWidth="1"/>
    <col min="9488" max="9488" width="13.42578125" customWidth="1"/>
    <col min="9489" max="9489" width="9.7109375" bestFit="1" customWidth="1"/>
    <col min="9490" max="9490" width="10.42578125" customWidth="1"/>
    <col min="9491" max="9491" width="13" customWidth="1"/>
    <col min="9729" max="9729" width="34.28515625" customWidth="1"/>
    <col min="9730" max="9730" width="26.5703125" customWidth="1"/>
    <col min="9731" max="9731" width="17.140625" customWidth="1"/>
    <col min="9732" max="9732" width="3.28515625" customWidth="1"/>
    <col min="9733" max="9733" width="3.140625" customWidth="1"/>
    <col min="9734" max="9735" width="3.7109375" customWidth="1"/>
    <col min="9736" max="9736" width="4.28515625" bestFit="1" customWidth="1"/>
    <col min="9737" max="9738" width="3.28515625" customWidth="1"/>
    <col min="9739" max="9739" width="3.7109375" customWidth="1"/>
    <col min="9740" max="9740" width="4.28515625" customWidth="1"/>
    <col min="9741" max="9741" width="3.7109375" customWidth="1"/>
    <col min="9742" max="9742" width="4.28515625" customWidth="1"/>
    <col min="9743" max="9743" width="4.140625" customWidth="1"/>
    <col min="9744" max="9744" width="13.42578125" customWidth="1"/>
    <col min="9745" max="9745" width="9.7109375" bestFit="1" customWidth="1"/>
    <col min="9746" max="9746" width="10.42578125" customWidth="1"/>
    <col min="9747" max="9747" width="13" customWidth="1"/>
    <col min="9985" max="9985" width="34.28515625" customWidth="1"/>
    <col min="9986" max="9986" width="26.5703125" customWidth="1"/>
    <col min="9987" max="9987" width="17.140625" customWidth="1"/>
    <col min="9988" max="9988" width="3.28515625" customWidth="1"/>
    <col min="9989" max="9989" width="3.140625" customWidth="1"/>
    <col min="9990" max="9991" width="3.7109375" customWidth="1"/>
    <col min="9992" max="9992" width="4.28515625" bestFit="1" customWidth="1"/>
    <col min="9993" max="9994" width="3.28515625" customWidth="1"/>
    <col min="9995" max="9995" width="3.7109375" customWidth="1"/>
    <col min="9996" max="9996" width="4.28515625" customWidth="1"/>
    <col min="9997" max="9997" width="3.7109375" customWidth="1"/>
    <col min="9998" max="9998" width="4.28515625" customWidth="1"/>
    <col min="9999" max="9999" width="4.140625" customWidth="1"/>
    <col min="10000" max="10000" width="13.42578125" customWidth="1"/>
    <col min="10001" max="10001" width="9.7109375" bestFit="1" customWidth="1"/>
    <col min="10002" max="10002" width="10.42578125" customWidth="1"/>
    <col min="10003" max="10003" width="13" customWidth="1"/>
    <col min="10241" max="10241" width="34.28515625" customWidth="1"/>
    <col min="10242" max="10242" width="26.5703125" customWidth="1"/>
    <col min="10243" max="10243" width="17.140625" customWidth="1"/>
    <col min="10244" max="10244" width="3.28515625" customWidth="1"/>
    <col min="10245" max="10245" width="3.140625" customWidth="1"/>
    <col min="10246" max="10247" width="3.7109375" customWidth="1"/>
    <col min="10248" max="10248" width="4.28515625" bestFit="1" customWidth="1"/>
    <col min="10249" max="10250" width="3.28515625" customWidth="1"/>
    <col min="10251" max="10251" width="3.7109375" customWidth="1"/>
    <col min="10252" max="10252" width="4.28515625" customWidth="1"/>
    <col min="10253" max="10253" width="3.7109375" customWidth="1"/>
    <col min="10254" max="10254" width="4.28515625" customWidth="1"/>
    <col min="10255" max="10255" width="4.140625" customWidth="1"/>
    <col min="10256" max="10256" width="13.42578125" customWidth="1"/>
    <col min="10257" max="10257" width="9.7109375" bestFit="1" customWidth="1"/>
    <col min="10258" max="10258" width="10.42578125" customWidth="1"/>
    <col min="10259" max="10259" width="13" customWidth="1"/>
    <col min="10497" max="10497" width="34.28515625" customWidth="1"/>
    <col min="10498" max="10498" width="26.5703125" customWidth="1"/>
    <col min="10499" max="10499" width="17.140625" customWidth="1"/>
    <col min="10500" max="10500" width="3.28515625" customWidth="1"/>
    <col min="10501" max="10501" width="3.140625" customWidth="1"/>
    <col min="10502" max="10503" width="3.7109375" customWidth="1"/>
    <col min="10504" max="10504" width="4.28515625" bestFit="1" customWidth="1"/>
    <col min="10505" max="10506" width="3.28515625" customWidth="1"/>
    <col min="10507" max="10507" width="3.7109375" customWidth="1"/>
    <col min="10508" max="10508" width="4.28515625" customWidth="1"/>
    <col min="10509" max="10509" width="3.7109375" customWidth="1"/>
    <col min="10510" max="10510" width="4.28515625" customWidth="1"/>
    <col min="10511" max="10511" width="4.140625" customWidth="1"/>
    <col min="10512" max="10512" width="13.42578125" customWidth="1"/>
    <col min="10513" max="10513" width="9.7109375" bestFit="1" customWidth="1"/>
    <col min="10514" max="10514" width="10.42578125" customWidth="1"/>
    <col min="10515" max="10515" width="13" customWidth="1"/>
    <col min="10753" max="10753" width="34.28515625" customWidth="1"/>
    <col min="10754" max="10754" width="26.5703125" customWidth="1"/>
    <col min="10755" max="10755" width="17.140625" customWidth="1"/>
    <col min="10756" max="10756" width="3.28515625" customWidth="1"/>
    <col min="10757" max="10757" width="3.140625" customWidth="1"/>
    <col min="10758" max="10759" width="3.7109375" customWidth="1"/>
    <col min="10760" max="10760" width="4.28515625" bestFit="1" customWidth="1"/>
    <col min="10761" max="10762" width="3.28515625" customWidth="1"/>
    <col min="10763" max="10763" width="3.7109375" customWidth="1"/>
    <col min="10764" max="10764" width="4.28515625" customWidth="1"/>
    <col min="10765" max="10765" width="3.7109375" customWidth="1"/>
    <col min="10766" max="10766" width="4.28515625" customWidth="1"/>
    <col min="10767" max="10767" width="4.140625" customWidth="1"/>
    <col min="10768" max="10768" width="13.42578125" customWidth="1"/>
    <col min="10769" max="10769" width="9.7109375" bestFit="1" customWidth="1"/>
    <col min="10770" max="10770" width="10.42578125" customWidth="1"/>
    <col min="10771" max="10771" width="13" customWidth="1"/>
    <col min="11009" max="11009" width="34.28515625" customWidth="1"/>
    <col min="11010" max="11010" width="26.5703125" customWidth="1"/>
    <col min="11011" max="11011" width="17.140625" customWidth="1"/>
    <col min="11012" max="11012" width="3.28515625" customWidth="1"/>
    <col min="11013" max="11013" width="3.140625" customWidth="1"/>
    <col min="11014" max="11015" width="3.7109375" customWidth="1"/>
    <col min="11016" max="11016" width="4.28515625" bestFit="1" customWidth="1"/>
    <col min="11017" max="11018" width="3.28515625" customWidth="1"/>
    <col min="11019" max="11019" width="3.7109375" customWidth="1"/>
    <col min="11020" max="11020" width="4.28515625" customWidth="1"/>
    <col min="11021" max="11021" width="3.7109375" customWidth="1"/>
    <col min="11022" max="11022" width="4.28515625" customWidth="1"/>
    <col min="11023" max="11023" width="4.140625" customWidth="1"/>
    <col min="11024" max="11024" width="13.42578125" customWidth="1"/>
    <col min="11025" max="11025" width="9.7109375" bestFit="1" customWidth="1"/>
    <col min="11026" max="11026" width="10.42578125" customWidth="1"/>
    <col min="11027" max="11027" width="13" customWidth="1"/>
    <col min="11265" max="11265" width="34.28515625" customWidth="1"/>
    <col min="11266" max="11266" width="26.5703125" customWidth="1"/>
    <col min="11267" max="11267" width="17.140625" customWidth="1"/>
    <col min="11268" max="11268" width="3.28515625" customWidth="1"/>
    <col min="11269" max="11269" width="3.140625" customWidth="1"/>
    <col min="11270" max="11271" width="3.7109375" customWidth="1"/>
    <col min="11272" max="11272" width="4.28515625" bestFit="1" customWidth="1"/>
    <col min="11273" max="11274" width="3.28515625" customWidth="1"/>
    <col min="11275" max="11275" width="3.7109375" customWidth="1"/>
    <col min="11276" max="11276" width="4.28515625" customWidth="1"/>
    <col min="11277" max="11277" width="3.7109375" customWidth="1"/>
    <col min="11278" max="11278" width="4.28515625" customWidth="1"/>
    <col min="11279" max="11279" width="4.140625" customWidth="1"/>
    <col min="11280" max="11280" width="13.42578125" customWidth="1"/>
    <col min="11281" max="11281" width="9.7109375" bestFit="1" customWidth="1"/>
    <col min="11282" max="11282" width="10.42578125" customWidth="1"/>
    <col min="11283" max="11283" width="13" customWidth="1"/>
    <col min="11521" max="11521" width="34.28515625" customWidth="1"/>
    <col min="11522" max="11522" width="26.5703125" customWidth="1"/>
    <col min="11523" max="11523" width="17.140625" customWidth="1"/>
    <col min="11524" max="11524" width="3.28515625" customWidth="1"/>
    <col min="11525" max="11525" width="3.140625" customWidth="1"/>
    <col min="11526" max="11527" width="3.7109375" customWidth="1"/>
    <col min="11528" max="11528" width="4.28515625" bestFit="1" customWidth="1"/>
    <col min="11529" max="11530" width="3.28515625" customWidth="1"/>
    <col min="11531" max="11531" width="3.7109375" customWidth="1"/>
    <col min="11532" max="11532" width="4.28515625" customWidth="1"/>
    <col min="11533" max="11533" width="3.7109375" customWidth="1"/>
    <col min="11534" max="11534" width="4.28515625" customWidth="1"/>
    <col min="11535" max="11535" width="4.140625" customWidth="1"/>
    <col min="11536" max="11536" width="13.42578125" customWidth="1"/>
    <col min="11537" max="11537" width="9.7109375" bestFit="1" customWidth="1"/>
    <col min="11538" max="11538" width="10.42578125" customWidth="1"/>
    <col min="11539" max="11539" width="13" customWidth="1"/>
    <col min="11777" max="11777" width="34.28515625" customWidth="1"/>
    <col min="11778" max="11778" width="26.5703125" customWidth="1"/>
    <col min="11779" max="11779" width="17.140625" customWidth="1"/>
    <col min="11780" max="11780" width="3.28515625" customWidth="1"/>
    <col min="11781" max="11781" width="3.140625" customWidth="1"/>
    <col min="11782" max="11783" width="3.7109375" customWidth="1"/>
    <col min="11784" max="11784" width="4.28515625" bestFit="1" customWidth="1"/>
    <col min="11785" max="11786" width="3.28515625" customWidth="1"/>
    <col min="11787" max="11787" width="3.7109375" customWidth="1"/>
    <col min="11788" max="11788" width="4.28515625" customWidth="1"/>
    <col min="11789" max="11789" width="3.7109375" customWidth="1"/>
    <col min="11790" max="11790" width="4.28515625" customWidth="1"/>
    <col min="11791" max="11791" width="4.140625" customWidth="1"/>
    <col min="11792" max="11792" width="13.42578125" customWidth="1"/>
    <col min="11793" max="11793" width="9.7109375" bestFit="1" customWidth="1"/>
    <col min="11794" max="11794" width="10.42578125" customWidth="1"/>
    <col min="11795" max="11795" width="13" customWidth="1"/>
    <col min="12033" max="12033" width="34.28515625" customWidth="1"/>
    <col min="12034" max="12034" width="26.5703125" customWidth="1"/>
    <col min="12035" max="12035" width="17.140625" customWidth="1"/>
    <col min="12036" max="12036" width="3.28515625" customWidth="1"/>
    <col min="12037" max="12037" width="3.140625" customWidth="1"/>
    <col min="12038" max="12039" width="3.7109375" customWidth="1"/>
    <col min="12040" max="12040" width="4.28515625" bestFit="1" customWidth="1"/>
    <col min="12041" max="12042" width="3.28515625" customWidth="1"/>
    <col min="12043" max="12043" width="3.7109375" customWidth="1"/>
    <col min="12044" max="12044" width="4.28515625" customWidth="1"/>
    <col min="12045" max="12045" width="3.7109375" customWidth="1"/>
    <col min="12046" max="12046" width="4.28515625" customWidth="1"/>
    <col min="12047" max="12047" width="4.140625" customWidth="1"/>
    <col min="12048" max="12048" width="13.42578125" customWidth="1"/>
    <col min="12049" max="12049" width="9.7109375" bestFit="1" customWidth="1"/>
    <col min="12050" max="12050" width="10.42578125" customWidth="1"/>
    <col min="12051" max="12051" width="13" customWidth="1"/>
    <col min="12289" max="12289" width="34.28515625" customWidth="1"/>
    <col min="12290" max="12290" width="26.5703125" customWidth="1"/>
    <col min="12291" max="12291" width="17.140625" customWidth="1"/>
    <col min="12292" max="12292" width="3.28515625" customWidth="1"/>
    <col min="12293" max="12293" width="3.140625" customWidth="1"/>
    <col min="12294" max="12295" width="3.7109375" customWidth="1"/>
    <col min="12296" max="12296" width="4.28515625" bestFit="1" customWidth="1"/>
    <col min="12297" max="12298" width="3.28515625" customWidth="1"/>
    <col min="12299" max="12299" width="3.7109375" customWidth="1"/>
    <col min="12300" max="12300" width="4.28515625" customWidth="1"/>
    <col min="12301" max="12301" width="3.7109375" customWidth="1"/>
    <col min="12302" max="12302" width="4.28515625" customWidth="1"/>
    <col min="12303" max="12303" width="4.140625" customWidth="1"/>
    <col min="12304" max="12304" width="13.42578125" customWidth="1"/>
    <col min="12305" max="12305" width="9.7109375" bestFit="1" customWidth="1"/>
    <col min="12306" max="12306" width="10.42578125" customWidth="1"/>
    <col min="12307" max="12307" width="13" customWidth="1"/>
    <col min="12545" max="12545" width="34.28515625" customWidth="1"/>
    <col min="12546" max="12546" width="26.5703125" customWidth="1"/>
    <col min="12547" max="12547" width="17.140625" customWidth="1"/>
    <col min="12548" max="12548" width="3.28515625" customWidth="1"/>
    <col min="12549" max="12549" width="3.140625" customWidth="1"/>
    <col min="12550" max="12551" width="3.7109375" customWidth="1"/>
    <col min="12552" max="12552" width="4.28515625" bestFit="1" customWidth="1"/>
    <col min="12553" max="12554" width="3.28515625" customWidth="1"/>
    <col min="12555" max="12555" width="3.7109375" customWidth="1"/>
    <col min="12556" max="12556" width="4.28515625" customWidth="1"/>
    <col min="12557" max="12557" width="3.7109375" customWidth="1"/>
    <col min="12558" max="12558" width="4.28515625" customWidth="1"/>
    <col min="12559" max="12559" width="4.140625" customWidth="1"/>
    <col min="12560" max="12560" width="13.42578125" customWidth="1"/>
    <col min="12561" max="12561" width="9.7109375" bestFit="1" customWidth="1"/>
    <col min="12562" max="12562" width="10.42578125" customWidth="1"/>
    <col min="12563" max="12563" width="13" customWidth="1"/>
    <col min="12801" max="12801" width="34.28515625" customWidth="1"/>
    <col min="12802" max="12802" width="26.5703125" customWidth="1"/>
    <col min="12803" max="12803" width="17.140625" customWidth="1"/>
    <col min="12804" max="12804" width="3.28515625" customWidth="1"/>
    <col min="12805" max="12805" width="3.140625" customWidth="1"/>
    <col min="12806" max="12807" width="3.7109375" customWidth="1"/>
    <col min="12808" max="12808" width="4.28515625" bestFit="1" customWidth="1"/>
    <col min="12809" max="12810" width="3.28515625" customWidth="1"/>
    <col min="12811" max="12811" width="3.7109375" customWidth="1"/>
    <col min="12812" max="12812" width="4.28515625" customWidth="1"/>
    <col min="12813" max="12813" width="3.7109375" customWidth="1"/>
    <col min="12814" max="12814" width="4.28515625" customWidth="1"/>
    <col min="12815" max="12815" width="4.140625" customWidth="1"/>
    <col min="12816" max="12816" width="13.42578125" customWidth="1"/>
    <col min="12817" max="12817" width="9.7109375" bestFit="1" customWidth="1"/>
    <col min="12818" max="12818" width="10.42578125" customWidth="1"/>
    <col min="12819" max="12819" width="13" customWidth="1"/>
    <col min="13057" max="13057" width="34.28515625" customWidth="1"/>
    <col min="13058" max="13058" width="26.5703125" customWidth="1"/>
    <col min="13059" max="13059" width="17.140625" customWidth="1"/>
    <col min="13060" max="13060" width="3.28515625" customWidth="1"/>
    <col min="13061" max="13061" width="3.140625" customWidth="1"/>
    <col min="13062" max="13063" width="3.7109375" customWidth="1"/>
    <col min="13064" max="13064" width="4.28515625" bestFit="1" customWidth="1"/>
    <col min="13065" max="13066" width="3.28515625" customWidth="1"/>
    <col min="13067" max="13067" width="3.7109375" customWidth="1"/>
    <col min="13068" max="13068" width="4.28515625" customWidth="1"/>
    <col min="13069" max="13069" width="3.7109375" customWidth="1"/>
    <col min="13070" max="13070" width="4.28515625" customWidth="1"/>
    <col min="13071" max="13071" width="4.140625" customWidth="1"/>
    <col min="13072" max="13072" width="13.42578125" customWidth="1"/>
    <col min="13073" max="13073" width="9.7109375" bestFit="1" customWidth="1"/>
    <col min="13074" max="13074" width="10.42578125" customWidth="1"/>
    <col min="13075" max="13075" width="13" customWidth="1"/>
    <col min="13313" max="13313" width="34.28515625" customWidth="1"/>
    <col min="13314" max="13314" width="26.5703125" customWidth="1"/>
    <col min="13315" max="13315" width="17.140625" customWidth="1"/>
    <col min="13316" max="13316" width="3.28515625" customWidth="1"/>
    <col min="13317" max="13317" width="3.140625" customWidth="1"/>
    <col min="13318" max="13319" width="3.7109375" customWidth="1"/>
    <col min="13320" max="13320" width="4.28515625" bestFit="1" customWidth="1"/>
    <col min="13321" max="13322" width="3.28515625" customWidth="1"/>
    <col min="13323" max="13323" width="3.7109375" customWidth="1"/>
    <col min="13324" max="13324" width="4.28515625" customWidth="1"/>
    <col min="13325" max="13325" width="3.7109375" customWidth="1"/>
    <col min="13326" max="13326" width="4.28515625" customWidth="1"/>
    <col min="13327" max="13327" width="4.140625" customWidth="1"/>
    <col min="13328" max="13328" width="13.42578125" customWidth="1"/>
    <col min="13329" max="13329" width="9.7109375" bestFit="1" customWidth="1"/>
    <col min="13330" max="13330" width="10.42578125" customWidth="1"/>
    <col min="13331" max="13331" width="13" customWidth="1"/>
    <col min="13569" max="13569" width="34.28515625" customWidth="1"/>
    <col min="13570" max="13570" width="26.5703125" customWidth="1"/>
    <col min="13571" max="13571" width="17.140625" customWidth="1"/>
    <col min="13572" max="13572" width="3.28515625" customWidth="1"/>
    <col min="13573" max="13573" width="3.140625" customWidth="1"/>
    <col min="13574" max="13575" width="3.7109375" customWidth="1"/>
    <col min="13576" max="13576" width="4.28515625" bestFit="1" customWidth="1"/>
    <col min="13577" max="13578" width="3.28515625" customWidth="1"/>
    <col min="13579" max="13579" width="3.7109375" customWidth="1"/>
    <col min="13580" max="13580" width="4.28515625" customWidth="1"/>
    <col min="13581" max="13581" width="3.7109375" customWidth="1"/>
    <col min="13582" max="13582" width="4.28515625" customWidth="1"/>
    <col min="13583" max="13583" width="4.140625" customWidth="1"/>
    <col min="13584" max="13584" width="13.42578125" customWidth="1"/>
    <col min="13585" max="13585" width="9.7109375" bestFit="1" customWidth="1"/>
    <col min="13586" max="13586" width="10.42578125" customWidth="1"/>
    <col min="13587" max="13587" width="13" customWidth="1"/>
    <col min="13825" max="13825" width="34.28515625" customWidth="1"/>
    <col min="13826" max="13826" width="26.5703125" customWidth="1"/>
    <col min="13827" max="13827" width="17.140625" customWidth="1"/>
    <col min="13828" max="13828" width="3.28515625" customWidth="1"/>
    <col min="13829" max="13829" width="3.140625" customWidth="1"/>
    <col min="13830" max="13831" width="3.7109375" customWidth="1"/>
    <col min="13832" max="13832" width="4.28515625" bestFit="1" customWidth="1"/>
    <col min="13833" max="13834" width="3.28515625" customWidth="1"/>
    <col min="13835" max="13835" width="3.7109375" customWidth="1"/>
    <col min="13836" max="13836" width="4.28515625" customWidth="1"/>
    <col min="13837" max="13837" width="3.7109375" customWidth="1"/>
    <col min="13838" max="13838" width="4.28515625" customWidth="1"/>
    <col min="13839" max="13839" width="4.140625" customWidth="1"/>
    <col min="13840" max="13840" width="13.42578125" customWidth="1"/>
    <col min="13841" max="13841" width="9.7109375" bestFit="1" customWidth="1"/>
    <col min="13842" max="13842" width="10.42578125" customWidth="1"/>
    <col min="13843" max="13843" width="13" customWidth="1"/>
    <col min="14081" max="14081" width="34.28515625" customWidth="1"/>
    <col min="14082" max="14082" width="26.5703125" customWidth="1"/>
    <col min="14083" max="14083" width="17.140625" customWidth="1"/>
    <col min="14084" max="14084" width="3.28515625" customWidth="1"/>
    <col min="14085" max="14085" width="3.140625" customWidth="1"/>
    <col min="14086" max="14087" width="3.7109375" customWidth="1"/>
    <col min="14088" max="14088" width="4.28515625" bestFit="1" customWidth="1"/>
    <col min="14089" max="14090" width="3.28515625" customWidth="1"/>
    <col min="14091" max="14091" width="3.7109375" customWidth="1"/>
    <col min="14092" max="14092" width="4.28515625" customWidth="1"/>
    <col min="14093" max="14093" width="3.7109375" customWidth="1"/>
    <col min="14094" max="14094" width="4.28515625" customWidth="1"/>
    <col min="14095" max="14095" width="4.140625" customWidth="1"/>
    <col min="14096" max="14096" width="13.42578125" customWidth="1"/>
    <col min="14097" max="14097" width="9.7109375" bestFit="1" customWidth="1"/>
    <col min="14098" max="14098" width="10.42578125" customWidth="1"/>
    <col min="14099" max="14099" width="13" customWidth="1"/>
    <col min="14337" max="14337" width="34.28515625" customWidth="1"/>
    <col min="14338" max="14338" width="26.5703125" customWidth="1"/>
    <col min="14339" max="14339" width="17.140625" customWidth="1"/>
    <col min="14340" max="14340" width="3.28515625" customWidth="1"/>
    <col min="14341" max="14341" width="3.140625" customWidth="1"/>
    <col min="14342" max="14343" width="3.7109375" customWidth="1"/>
    <col min="14344" max="14344" width="4.28515625" bestFit="1" customWidth="1"/>
    <col min="14345" max="14346" width="3.28515625" customWidth="1"/>
    <col min="14347" max="14347" width="3.7109375" customWidth="1"/>
    <col min="14348" max="14348" width="4.28515625" customWidth="1"/>
    <col min="14349" max="14349" width="3.7109375" customWidth="1"/>
    <col min="14350" max="14350" width="4.28515625" customWidth="1"/>
    <col min="14351" max="14351" width="4.140625" customWidth="1"/>
    <col min="14352" max="14352" width="13.42578125" customWidth="1"/>
    <col min="14353" max="14353" width="9.7109375" bestFit="1" customWidth="1"/>
    <col min="14354" max="14354" width="10.42578125" customWidth="1"/>
    <col min="14355" max="14355" width="13" customWidth="1"/>
    <col min="14593" max="14593" width="34.28515625" customWidth="1"/>
    <col min="14594" max="14594" width="26.5703125" customWidth="1"/>
    <col min="14595" max="14595" width="17.140625" customWidth="1"/>
    <col min="14596" max="14596" width="3.28515625" customWidth="1"/>
    <col min="14597" max="14597" width="3.140625" customWidth="1"/>
    <col min="14598" max="14599" width="3.7109375" customWidth="1"/>
    <col min="14600" max="14600" width="4.28515625" bestFit="1" customWidth="1"/>
    <col min="14601" max="14602" width="3.28515625" customWidth="1"/>
    <col min="14603" max="14603" width="3.7109375" customWidth="1"/>
    <col min="14604" max="14604" width="4.28515625" customWidth="1"/>
    <col min="14605" max="14605" width="3.7109375" customWidth="1"/>
    <col min="14606" max="14606" width="4.28515625" customWidth="1"/>
    <col min="14607" max="14607" width="4.140625" customWidth="1"/>
    <col min="14608" max="14608" width="13.42578125" customWidth="1"/>
    <col min="14609" max="14609" width="9.7109375" bestFit="1" customWidth="1"/>
    <col min="14610" max="14610" width="10.42578125" customWidth="1"/>
    <col min="14611" max="14611" width="13" customWidth="1"/>
    <col min="14849" max="14849" width="34.28515625" customWidth="1"/>
    <col min="14850" max="14850" width="26.5703125" customWidth="1"/>
    <col min="14851" max="14851" width="17.140625" customWidth="1"/>
    <col min="14852" max="14852" width="3.28515625" customWidth="1"/>
    <col min="14853" max="14853" width="3.140625" customWidth="1"/>
    <col min="14854" max="14855" width="3.7109375" customWidth="1"/>
    <col min="14856" max="14856" width="4.28515625" bestFit="1" customWidth="1"/>
    <col min="14857" max="14858" width="3.28515625" customWidth="1"/>
    <col min="14859" max="14859" width="3.7109375" customWidth="1"/>
    <col min="14860" max="14860" width="4.28515625" customWidth="1"/>
    <col min="14861" max="14861" width="3.7109375" customWidth="1"/>
    <col min="14862" max="14862" width="4.28515625" customWidth="1"/>
    <col min="14863" max="14863" width="4.140625" customWidth="1"/>
    <col min="14864" max="14864" width="13.42578125" customWidth="1"/>
    <col min="14865" max="14865" width="9.7109375" bestFit="1" customWidth="1"/>
    <col min="14866" max="14866" width="10.42578125" customWidth="1"/>
    <col min="14867" max="14867" width="13" customWidth="1"/>
    <col min="15105" max="15105" width="34.28515625" customWidth="1"/>
    <col min="15106" max="15106" width="26.5703125" customWidth="1"/>
    <col min="15107" max="15107" width="17.140625" customWidth="1"/>
    <col min="15108" max="15108" width="3.28515625" customWidth="1"/>
    <col min="15109" max="15109" width="3.140625" customWidth="1"/>
    <col min="15110" max="15111" width="3.7109375" customWidth="1"/>
    <col min="15112" max="15112" width="4.28515625" bestFit="1" customWidth="1"/>
    <col min="15113" max="15114" width="3.28515625" customWidth="1"/>
    <col min="15115" max="15115" width="3.7109375" customWidth="1"/>
    <col min="15116" max="15116" width="4.28515625" customWidth="1"/>
    <col min="15117" max="15117" width="3.7109375" customWidth="1"/>
    <col min="15118" max="15118" width="4.28515625" customWidth="1"/>
    <col min="15119" max="15119" width="4.140625" customWidth="1"/>
    <col min="15120" max="15120" width="13.42578125" customWidth="1"/>
    <col min="15121" max="15121" width="9.7109375" bestFit="1" customWidth="1"/>
    <col min="15122" max="15122" width="10.42578125" customWidth="1"/>
    <col min="15123" max="15123" width="13" customWidth="1"/>
    <col min="15361" max="15361" width="34.28515625" customWidth="1"/>
    <col min="15362" max="15362" width="26.5703125" customWidth="1"/>
    <col min="15363" max="15363" width="17.140625" customWidth="1"/>
    <col min="15364" max="15364" width="3.28515625" customWidth="1"/>
    <col min="15365" max="15365" width="3.140625" customWidth="1"/>
    <col min="15366" max="15367" width="3.7109375" customWidth="1"/>
    <col min="15368" max="15368" width="4.28515625" bestFit="1" customWidth="1"/>
    <col min="15369" max="15370" width="3.28515625" customWidth="1"/>
    <col min="15371" max="15371" width="3.7109375" customWidth="1"/>
    <col min="15372" max="15372" width="4.28515625" customWidth="1"/>
    <col min="15373" max="15373" width="3.7109375" customWidth="1"/>
    <col min="15374" max="15374" width="4.28515625" customWidth="1"/>
    <col min="15375" max="15375" width="4.140625" customWidth="1"/>
    <col min="15376" max="15376" width="13.42578125" customWidth="1"/>
    <col min="15377" max="15377" width="9.7109375" bestFit="1" customWidth="1"/>
    <col min="15378" max="15378" width="10.42578125" customWidth="1"/>
    <col min="15379" max="15379" width="13" customWidth="1"/>
    <col min="15617" max="15617" width="34.28515625" customWidth="1"/>
    <col min="15618" max="15618" width="26.5703125" customWidth="1"/>
    <col min="15619" max="15619" width="17.140625" customWidth="1"/>
    <col min="15620" max="15620" width="3.28515625" customWidth="1"/>
    <col min="15621" max="15621" width="3.140625" customWidth="1"/>
    <col min="15622" max="15623" width="3.7109375" customWidth="1"/>
    <col min="15624" max="15624" width="4.28515625" bestFit="1" customWidth="1"/>
    <col min="15625" max="15626" width="3.28515625" customWidth="1"/>
    <col min="15627" max="15627" width="3.7109375" customWidth="1"/>
    <col min="15628" max="15628" width="4.28515625" customWidth="1"/>
    <col min="15629" max="15629" width="3.7109375" customWidth="1"/>
    <col min="15630" max="15630" width="4.28515625" customWidth="1"/>
    <col min="15631" max="15631" width="4.140625" customWidth="1"/>
    <col min="15632" max="15632" width="13.42578125" customWidth="1"/>
    <col min="15633" max="15633" width="9.7109375" bestFit="1" customWidth="1"/>
    <col min="15634" max="15634" width="10.42578125" customWidth="1"/>
    <col min="15635" max="15635" width="13" customWidth="1"/>
    <col min="15873" max="15873" width="34.28515625" customWidth="1"/>
    <col min="15874" max="15874" width="26.5703125" customWidth="1"/>
    <col min="15875" max="15875" width="17.140625" customWidth="1"/>
    <col min="15876" max="15876" width="3.28515625" customWidth="1"/>
    <col min="15877" max="15877" width="3.140625" customWidth="1"/>
    <col min="15878" max="15879" width="3.7109375" customWidth="1"/>
    <col min="15880" max="15880" width="4.28515625" bestFit="1" customWidth="1"/>
    <col min="15881" max="15882" width="3.28515625" customWidth="1"/>
    <col min="15883" max="15883" width="3.7109375" customWidth="1"/>
    <col min="15884" max="15884" width="4.28515625" customWidth="1"/>
    <col min="15885" max="15885" width="3.7109375" customWidth="1"/>
    <col min="15886" max="15886" width="4.28515625" customWidth="1"/>
    <col min="15887" max="15887" width="4.140625" customWidth="1"/>
    <col min="15888" max="15888" width="13.42578125" customWidth="1"/>
    <col min="15889" max="15889" width="9.7109375" bestFit="1" customWidth="1"/>
    <col min="15890" max="15890" width="10.42578125" customWidth="1"/>
    <col min="15891" max="15891" width="13" customWidth="1"/>
    <col min="16129" max="16129" width="34.28515625" customWidth="1"/>
    <col min="16130" max="16130" width="26.5703125" customWidth="1"/>
    <col min="16131" max="16131" width="17.140625" customWidth="1"/>
    <col min="16132" max="16132" width="3.28515625" customWidth="1"/>
    <col min="16133" max="16133" width="3.140625" customWidth="1"/>
    <col min="16134" max="16135" width="3.7109375" customWidth="1"/>
    <col min="16136" max="16136" width="4.28515625" bestFit="1" customWidth="1"/>
    <col min="16137" max="16138" width="3.28515625" customWidth="1"/>
    <col min="16139" max="16139" width="3.7109375" customWidth="1"/>
    <col min="16140" max="16140" width="4.28515625" customWidth="1"/>
    <col min="16141" max="16141" width="3.7109375" customWidth="1"/>
    <col min="16142" max="16142" width="4.28515625" customWidth="1"/>
    <col min="16143" max="16143" width="4.140625" customWidth="1"/>
    <col min="16144" max="16144" width="13.42578125" customWidth="1"/>
    <col min="16145" max="16145" width="9.7109375" bestFit="1" customWidth="1"/>
    <col min="16146" max="16146" width="10.42578125" customWidth="1"/>
    <col min="16147" max="16147" width="13" customWidth="1"/>
  </cols>
  <sheetData>
    <row r="2" spans="1:19" ht="33.75" x14ac:dyDescent="0.5">
      <c r="A2" s="1299" t="s">
        <v>0</v>
      </c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</row>
    <row r="3" spans="1:19" ht="27" customHeight="1" x14ac:dyDescent="0.25">
      <c r="A3" s="1300" t="s">
        <v>1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</row>
    <row r="4" spans="1:19" ht="20.25" customHeight="1" x14ac:dyDescent="0.35">
      <c r="A4" s="1309" t="s">
        <v>85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</row>
    <row r="5" spans="1:19" ht="21" x14ac:dyDescent="0.35">
      <c r="A5" s="19" t="s">
        <v>880</v>
      </c>
      <c r="B5" s="453"/>
      <c r="C5" s="453"/>
      <c r="Q5" s="453"/>
      <c r="R5" s="453"/>
    </row>
    <row r="6" spans="1:19" ht="21" x14ac:dyDescent="0.35">
      <c r="A6" s="22" t="s">
        <v>87</v>
      </c>
      <c r="B6" s="453"/>
      <c r="C6" s="20"/>
      <c r="Q6" s="20"/>
      <c r="R6" s="20"/>
    </row>
    <row r="7" spans="1:19" s="24" customFormat="1" ht="21" x14ac:dyDescent="0.35">
      <c r="A7" s="22" t="s">
        <v>88</v>
      </c>
      <c r="B7" s="456"/>
      <c r="C7" s="183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8"/>
      <c r="Q7" s="183"/>
      <c r="R7" s="183"/>
      <c r="S7" s="239"/>
    </row>
    <row r="8" spans="1:19" ht="12.75" customHeight="1" x14ac:dyDescent="0.3">
      <c r="A8" s="459"/>
      <c r="B8" s="20"/>
      <c r="C8" s="20"/>
      <c r="P8" s="460"/>
      <c r="Q8" s="20"/>
      <c r="R8" s="20"/>
      <c r="S8" s="242"/>
    </row>
    <row r="9" spans="1:19" ht="21.75" customHeight="1" x14ac:dyDescent="0.25">
      <c r="A9" s="1387" t="s">
        <v>4</v>
      </c>
      <c r="B9" s="1387" t="s">
        <v>881</v>
      </c>
      <c r="C9" s="1387" t="s">
        <v>6</v>
      </c>
      <c r="D9" s="1303" t="s">
        <v>7</v>
      </c>
      <c r="E9" s="1303"/>
      <c r="F9" s="1303"/>
      <c r="G9" s="1303" t="s">
        <v>8</v>
      </c>
      <c r="H9" s="1303"/>
      <c r="I9" s="1303"/>
      <c r="J9" s="1303" t="s">
        <v>9</v>
      </c>
      <c r="K9" s="1303"/>
      <c r="L9" s="1303"/>
      <c r="M9" s="1303" t="s">
        <v>10</v>
      </c>
      <c r="N9" s="1303"/>
      <c r="O9" s="1303"/>
      <c r="P9" s="1316" t="s">
        <v>11</v>
      </c>
      <c r="Q9" s="1316"/>
      <c r="R9" s="1316"/>
      <c r="S9" s="1316" t="s">
        <v>12</v>
      </c>
    </row>
    <row r="10" spans="1:19" x14ac:dyDescent="0.25">
      <c r="A10" s="1387"/>
      <c r="B10" s="1387"/>
      <c r="C10" s="1387"/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6" t="s">
        <v>21</v>
      </c>
      <c r="M10" s="26" t="s">
        <v>22</v>
      </c>
      <c r="N10" s="26" t="s">
        <v>23</v>
      </c>
      <c r="O10" s="26" t="s">
        <v>24</v>
      </c>
      <c r="P10" s="461" t="s">
        <v>25</v>
      </c>
      <c r="Q10" s="462" t="s">
        <v>26</v>
      </c>
      <c r="R10" s="462" t="s">
        <v>27</v>
      </c>
      <c r="S10" s="1316"/>
    </row>
    <row r="11" spans="1:19" ht="63" x14ac:dyDescent="0.25">
      <c r="A11" s="186" t="s">
        <v>882</v>
      </c>
      <c r="B11" s="186" t="s">
        <v>883</v>
      </c>
      <c r="C11" s="463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5">
        <f>SUM(P12:P20)</f>
        <v>16227005</v>
      </c>
      <c r="Q11" s="189"/>
      <c r="R11" s="189"/>
      <c r="S11" s="190" t="s">
        <v>884</v>
      </c>
    </row>
    <row r="12" spans="1:19" ht="62.25" customHeight="1" x14ac:dyDescent="0.25">
      <c r="A12" s="195" t="s">
        <v>885</v>
      </c>
      <c r="B12" s="466" t="s">
        <v>886</v>
      </c>
      <c r="C12" s="173" t="s">
        <v>887</v>
      </c>
      <c r="D12" s="467">
        <v>1</v>
      </c>
      <c r="E12" s="467">
        <v>1</v>
      </c>
      <c r="F12" s="467">
        <v>1</v>
      </c>
      <c r="G12" s="467">
        <v>1</v>
      </c>
      <c r="H12" s="467">
        <v>1</v>
      </c>
      <c r="I12" s="467">
        <v>1</v>
      </c>
      <c r="J12" s="467">
        <v>1</v>
      </c>
      <c r="K12" s="467">
        <v>1</v>
      </c>
      <c r="L12" s="467">
        <v>1</v>
      </c>
      <c r="M12" s="467">
        <v>1</v>
      </c>
      <c r="N12" s="467">
        <v>1</v>
      </c>
      <c r="O12" s="467">
        <v>1</v>
      </c>
      <c r="P12" s="468">
        <f>'[6]presupuesto 2018'!E18</f>
        <v>105612</v>
      </c>
      <c r="Q12" s="247"/>
      <c r="R12" s="247"/>
      <c r="S12" s="72" t="s">
        <v>884</v>
      </c>
    </row>
    <row r="13" spans="1:19" ht="50.25" customHeight="1" x14ac:dyDescent="0.25">
      <c r="A13" s="195" t="s">
        <v>888</v>
      </c>
      <c r="B13" s="173" t="s">
        <v>889</v>
      </c>
      <c r="C13" s="173" t="s">
        <v>890</v>
      </c>
      <c r="D13" s="467">
        <v>1</v>
      </c>
      <c r="E13" s="467">
        <v>1</v>
      </c>
      <c r="F13" s="467">
        <v>1</v>
      </c>
      <c r="G13" s="467">
        <v>1</v>
      </c>
      <c r="H13" s="467">
        <v>1</v>
      </c>
      <c r="I13" s="467">
        <v>1</v>
      </c>
      <c r="J13" s="467">
        <v>1</v>
      </c>
      <c r="K13" s="467">
        <v>1</v>
      </c>
      <c r="L13" s="467">
        <v>1</v>
      </c>
      <c r="M13" s="467">
        <v>1</v>
      </c>
      <c r="N13" s="467">
        <v>1</v>
      </c>
      <c r="O13" s="467">
        <v>1</v>
      </c>
      <c r="P13" s="468">
        <f>'[6]presupuesto 2018'!E28</f>
        <v>0</v>
      </c>
      <c r="Q13" s="247"/>
      <c r="R13" s="247"/>
      <c r="S13" s="72" t="s">
        <v>884</v>
      </c>
    </row>
    <row r="14" spans="1:19" ht="48" customHeight="1" x14ac:dyDescent="0.25">
      <c r="A14" s="195" t="s">
        <v>891</v>
      </c>
      <c r="B14" s="173" t="s">
        <v>892</v>
      </c>
      <c r="C14" s="173" t="s">
        <v>893</v>
      </c>
      <c r="D14" s="469"/>
      <c r="E14" s="467">
        <v>1</v>
      </c>
      <c r="F14" s="469"/>
      <c r="G14" s="467">
        <v>1</v>
      </c>
      <c r="H14" s="467">
        <v>1</v>
      </c>
      <c r="I14" s="467">
        <v>1</v>
      </c>
      <c r="J14" s="469"/>
      <c r="K14" s="467">
        <v>1</v>
      </c>
      <c r="L14" s="467">
        <v>1</v>
      </c>
      <c r="M14" s="467">
        <v>1</v>
      </c>
      <c r="N14" s="467">
        <v>1</v>
      </c>
      <c r="O14" s="469"/>
      <c r="P14" s="468">
        <f>'[6]presupuesto 2018'!E38</f>
        <v>6391360.2999999998</v>
      </c>
      <c r="Q14" s="247"/>
      <c r="R14" s="247"/>
      <c r="S14" s="72" t="s">
        <v>884</v>
      </c>
    </row>
    <row r="15" spans="1:19" ht="57" customHeight="1" x14ac:dyDescent="0.25">
      <c r="A15" s="195" t="s">
        <v>894</v>
      </c>
      <c r="B15" s="173" t="s">
        <v>895</v>
      </c>
      <c r="C15" s="168" t="s">
        <v>896</v>
      </c>
      <c r="D15" s="469"/>
      <c r="E15" s="469"/>
      <c r="F15" s="469"/>
      <c r="G15" s="467"/>
      <c r="H15" s="469"/>
      <c r="I15" s="469"/>
      <c r="J15" s="467"/>
      <c r="K15" s="469"/>
      <c r="L15" s="470"/>
      <c r="M15" s="467"/>
      <c r="N15" s="469"/>
      <c r="O15" s="469"/>
      <c r="P15" s="468">
        <f>'[6]presupuesto 2018'!E48</f>
        <v>9730032.6999999993</v>
      </c>
      <c r="Q15" s="247"/>
      <c r="R15" s="247"/>
      <c r="S15" s="72" t="s">
        <v>884</v>
      </c>
    </row>
    <row r="16" spans="1:19" ht="57" customHeight="1" x14ac:dyDescent="0.25">
      <c r="A16" s="196" t="s">
        <v>897</v>
      </c>
      <c r="B16" s="173" t="s">
        <v>898</v>
      </c>
      <c r="C16" s="168" t="s">
        <v>899</v>
      </c>
      <c r="D16" s="469"/>
      <c r="E16" s="469"/>
      <c r="F16" s="469"/>
      <c r="G16" s="469"/>
      <c r="H16" s="471"/>
      <c r="I16" s="469"/>
      <c r="J16" s="469"/>
      <c r="K16" s="469"/>
      <c r="L16" s="472"/>
      <c r="M16" s="469"/>
      <c r="N16" s="469"/>
      <c r="O16" s="469"/>
      <c r="P16" s="468"/>
      <c r="Q16" s="247"/>
      <c r="R16" s="247"/>
      <c r="S16" s="72"/>
    </row>
    <row r="17" spans="1:19" ht="57" customHeight="1" x14ac:dyDescent="0.25">
      <c r="A17" s="196" t="s">
        <v>900</v>
      </c>
      <c r="B17" s="173" t="s">
        <v>898</v>
      </c>
      <c r="C17" s="168" t="s">
        <v>899</v>
      </c>
      <c r="D17" s="469"/>
      <c r="E17" s="469"/>
      <c r="F17" s="469"/>
      <c r="G17" s="469"/>
      <c r="H17" s="471"/>
      <c r="I17" s="469"/>
      <c r="J17" s="469"/>
      <c r="K17" s="469"/>
      <c r="L17" s="472"/>
      <c r="M17" s="469"/>
      <c r="N17" s="469"/>
      <c r="O17" s="469"/>
      <c r="P17" s="468"/>
      <c r="Q17" s="247"/>
      <c r="R17" s="247"/>
      <c r="S17" s="72"/>
    </row>
    <row r="18" spans="1:19" ht="57" customHeight="1" x14ac:dyDescent="0.25">
      <c r="A18" s="196" t="s">
        <v>901</v>
      </c>
      <c r="B18" s="173" t="s">
        <v>898</v>
      </c>
      <c r="C18" s="168" t="s">
        <v>899</v>
      </c>
      <c r="D18" s="469"/>
      <c r="E18" s="469"/>
      <c r="F18" s="469"/>
      <c r="G18" s="469"/>
      <c r="H18" s="471"/>
      <c r="I18" s="469"/>
      <c r="J18" s="469"/>
      <c r="K18" s="469"/>
      <c r="L18" s="472"/>
      <c r="M18" s="469"/>
      <c r="N18" s="469"/>
      <c r="O18" s="469"/>
      <c r="P18" s="468"/>
      <c r="Q18" s="247"/>
      <c r="R18" s="247"/>
      <c r="S18" s="72"/>
    </row>
    <row r="19" spans="1:19" ht="31.5" x14ac:dyDescent="0.25">
      <c r="A19" s="195" t="s">
        <v>902</v>
      </c>
      <c r="B19" s="173" t="s">
        <v>903</v>
      </c>
      <c r="C19" s="173" t="s">
        <v>904</v>
      </c>
      <c r="D19" s="469"/>
      <c r="E19" s="469"/>
      <c r="F19" s="469"/>
      <c r="G19" s="469"/>
      <c r="H19" s="472"/>
      <c r="I19" s="469"/>
      <c r="J19" s="469"/>
      <c r="K19" s="467">
        <v>1</v>
      </c>
      <c r="L19" s="469"/>
      <c r="M19" s="469"/>
      <c r="N19" s="469"/>
      <c r="O19" s="469"/>
      <c r="P19" s="468">
        <f>'[6]presupuesto 2018'!E58</f>
        <v>0</v>
      </c>
      <c r="Q19" s="247"/>
      <c r="R19" s="247"/>
      <c r="S19" s="72" t="s">
        <v>884</v>
      </c>
    </row>
    <row r="20" spans="1:19" ht="31.5" x14ac:dyDescent="0.25">
      <c r="A20" s="473" t="s">
        <v>905</v>
      </c>
      <c r="B20" s="173" t="s">
        <v>257</v>
      </c>
      <c r="C20" s="173" t="s">
        <v>906</v>
      </c>
      <c r="D20" s="469"/>
      <c r="E20" s="474"/>
      <c r="F20" s="474"/>
      <c r="G20" s="467">
        <v>10</v>
      </c>
      <c r="H20" s="474"/>
      <c r="I20" s="474"/>
      <c r="J20" s="474"/>
      <c r="K20" s="474"/>
      <c r="L20" s="474"/>
      <c r="M20" s="474"/>
      <c r="N20" s="467">
        <v>10</v>
      </c>
      <c r="O20" s="469"/>
      <c r="P20" s="468">
        <f>'[6]presupuesto 2018'!E68</f>
        <v>0</v>
      </c>
      <c r="Q20" s="247"/>
      <c r="R20" s="247"/>
      <c r="S20" s="72"/>
    </row>
    <row r="21" spans="1:19" ht="96" customHeight="1" x14ac:dyDescent="0.25">
      <c r="A21" s="186" t="s">
        <v>907</v>
      </c>
      <c r="B21" s="186" t="s">
        <v>908</v>
      </c>
      <c r="C21" s="463" t="s">
        <v>909</v>
      </c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5">
        <f>SUM(P22:P23)</f>
        <v>0</v>
      </c>
      <c r="Q21" s="189"/>
      <c r="R21" s="189"/>
      <c r="S21" s="190" t="s">
        <v>884</v>
      </c>
    </row>
    <row r="22" spans="1:19" s="57" customFormat="1" ht="51" customHeight="1" x14ac:dyDescent="0.25">
      <c r="A22" s="195" t="s">
        <v>910</v>
      </c>
      <c r="B22" s="173" t="s">
        <v>911</v>
      </c>
      <c r="C22" s="173" t="s">
        <v>912</v>
      </c>
      <c r="D22" s="475"/>
      <c r="E22" s="476">
        <v>1</v>
      </c>
      <c r="F22" s="476">
        <v>1</v>
      </c>
      <c r="G22" s="475"/>
      <c r="H22" s="476">
        <v>1</v>
      </c>
      <c r="I22" s="475"/>
      <c r="J22" s="476">
        <v>1</v>
      </c>
      <c r="K22" s="476">
        <v>1</v>
      </c>
      <c r="L22" s="476">
        <v>1</v>
      </c>
      <c r="M22" s="476">
        <v>1</v>
      </c>
      <c r="N22" s="476">
        <v>1</v>
      </c>
      <c r="O22" s="476">
        <v>1</v>
      </c>
      <c r="P22" s="477">
        <f>'[6]presupuesto 2018'!E80</f>
        <v>0</v>
      </c>
      <c r="Q22" s="251"/>
      <c r="R22" s="251"/>
      <c r="S22" s="478" t="s">
        <v>884</v>
      </c>
    </row>
    <row r="23" spans="1:19" s="485" customFormat="1" ht="31.5" x14ac:dyDescent="0.25">
      <c r="A23" s="195" t="s">
        <v>913</v>
      </c>
      <c r="B23" s="159" t="s">
        <v>914</v>
      </c>
      <c r="C23" s="159" t="s">
        <v>915</v>
      </c>
      <c r="D23" s="479"/>
      <c r="E23" s="480"/>
      <c r="F23" s="480"/>
      <c r="G23" s="480"/>
      <c r="H23" s="481">
        <v>1</v>
      </c>
      <c r="I23" s="481">
        <v>1</v>
      </c>
      <c r="J23" s="480"/>
      <c r="K23" s="480"/>
      <c r="L23" s="480"/>
      <c r="M23" s="480"/>
      <c r="N23" s="481">
        <v>1</v>
      </c>
      <c r="O23" s="480"/>
      <c r="P23" s="482">
        <f>'[6]presupuesto 2018'!E90</f>
        <v>0</v>
      </c>
      <c r="Q23" s="483"/>
      <c r="R23" s="483"/>
      <c r="S23" s="484" t="s">
        <v>884</v>
      </c>
    </row>
    <row r="24" spans="1:19" s="18" customFormat="1" ht="15.75" hidden="1" x14ac:dyDescent="0.25">
      <c r="A24" s="486"/>
      <c r="B24" s="171"/>
      <c r="C24" s="171"/>
      <c r="D24" s="487"/>
      <c r="E24" s="487"/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176"/>
      <c r="Q24" s="171"/>
      <c r="R24" s="171"/>
      <c r="S24" s="301"/>
    </row>
    <row r="25" spans="1:19" s="18" customFormat="1" ht="15.75" hidden="1" x14ac:dyDescent="0.25">
      <c r="A25" s="486"/>
      <c r="B25" s="171"/>
      <c r="C25" s="171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176"/>
      <c r="Q25" s="171"/>
      <c r="R25" s="171"/>
      <c r="S25" s="301"/>
    </row>
    <row r="26" spans="1:19" s="18" customFormat="1" ht="43.5" hidden="1" customHeight="1" x14ac:dyDescent="0.25">
      <c r="A26" s="486"/>
      <c r="B26" s="171"/>
      <c r="C26" s="171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176"/>
      <c r="Q26" s="171"/>
      <c r="R26" s="171"/>
      <c r="S26" s="301"/>
    </row>
    <row r="27" spans="1:19" s="18" customFormat="1" ht="43.5" hidden="1" customHeight="1" x14ac:dyDescent="0.25">
      <c r="A27" s="486"/>
      <c r="B27" s="171"/>
      <c r="C27" s="171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176"/>
      <c r="Q27" s="171"/>
      <c r="R27" s="171"/>
      <c r="S27" s="301"/>
    </row>
    <row r="28" spans="1:19" s="18" customFormat="1" ht="43.5" hidden="1" customHeight="1" x14ac:dyDescent="0.25">
      <c r="A28" s="486"/>
      <c r="B28" s="171"/>
      <c r="C28" s="171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176"/>
      <c r="Q28" s="171"/>
      <c r="R28" s="171"/>
      <c r="S28" s="301"/>
    </row>
    <row r="29" spans="1:19" s="18" customFormat="1" ht="43.5" hidden="1" customHeight="1" x14ac:dyDescent="0.25">
      <c r="A29" s="486"/>
      <c r="B29" s="171"/>
      <c r="C29" s="171"/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176"/>
      <c r="Q29" s="171"/>
      <c r="R29" s="171"/>
      <c r="S29" s="301"/>
    </row>
    <row r="30" spans="1:19" s="18" customFormat="1" ht="43.5" hidden="1" customHeight="1" x14ac:dyDescent="0.25">
      <c r="A30" s="486"/>
      <c r="B30" s="171"/>
      <c r="C30" s="171"/>
      <c r="D30" s="487"/>
      <c r="E30" s="487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176"/>
      <c r="Q30" s="171"/>
      <c r="R30" s="171"/>
      <c r="S30" s="301"/>
    </row>
    <row r="31" spans="1:19" s="18" customFormat="1" ht="43.5" hidden="1" customHeight="1" x14ac:dyDescent="0.25">
      <c r="A31" s="486"/>
      <c r="B31" s="171"/>
      <c r="C31" s="171"/>
      <c r="D31" s="487"/>
      <c r="E31" s="487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176"/>
      <c r="Q31" s="171"/>
      <c r="R31" s="171"/>
      <c r="S31" s="301"/>
    </row>
    <row r="32" spans="1:19" s="18" customFormat="1" ht="43.5" hidden="1" customHeight="1" x14ac:dyDescent="0.25">
      <c r="A32" s="486"/>
      <c r="B32" s="171"/>
      <c r="C32" s="171"/>
      <c r="D32" s="487"/>
      <c r="E32" s="487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176"/>
      <c r="Q32" s="171"/>
      <c r="R32" s="171"/>
      <c r="S32" s="301"/>
    </row>
    <row r="33" spans="1:19" s="18" customFormat="1" ht="43.5" hidden="1" customHeight="1" x14ac:dyDescent="0.25">
      <c r="A33" s="486"/>
      <c r="B33" s="171"/>
      <c r="C33" s="171"/>
      <c r="D33" s="487"/>
      <c r="E33" s="487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176"/>
      <c r="Q33" s="171"/>
      <c r="R33" s="171"/>
      <c r="S33" s="301"/>
    </row>
    <row r="34" spans="1:19" s="18" customFormat="1" ht="43.5" hidden="1" customHeight="1" x14ac:dyDescent="0.25">
      <c r="A34" s="486"/>
      <c r="B34" s="171"/>
      <c r="C34" s="171"/>
      <c r="D34" s="487"/>
      <c r="E34" s="487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176"/>
      <c r="Q34" s="171"/>
      <c r="R34" s="171"/>
      <c r="S34" s="301"/>
    </row>
    <row r="35" spans="1:19" s="18" customFormat="1" ht="43.5" hidden="1" customHeight="1" x14ac:dyDescent="0.25">
      <c r="A35" s="486"/>
      <c r="B35" s="171"/>
      <c r="C35" s="171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176"/>
      <c r="Q35" s="171"/>
      <c r="R35" s="171"/>
      <c r="S35" s="301"/>
    </row>
    <row r="36" spans="1:19" s="18" customFormat="1" ht="43.5" hidden="1" customHeight="1" x14ac:dyDescent="0.25">
      <c r="A36" s="486"/>
      <c r="B36" s="171"/>
      <c r="C36" s="171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176"/>
      <c r="Q36" s="171"/>
      <c r="R36" s="171"/>
      <c r="S36" s="301"/>
    </row>
    <row r="37" spans="1:19" s="18" customFormat="1" ht="43.5" hidden="1" customHeight="1" x14ac:dyDescent="0.25">
      <c r="A37" s="486"/>
      <c r="B37" s="171"/>
      <c r="C37" s="171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176"/>
      <c r="Q37" s="171"/>
      <c r="R37" s="171"/>
      <c r="S37" s="301"/>
    </row>
    <row r="38" spans="1:19" s="18" customFormat="1" ht="54.75" hidden="1" customHeight="1" x14ac:dyDescent="0.25">
      <c r="A38" s="486"/>
      <c r="B38" s="171"/>
      <c r="C38" s="171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176"/>
      <c r="Q38" s="171"/>
      <c r="R38" s="171"/>
      <c r="S38" s="301"/>
    </row>
    <row r="39" spans="1:19" s="18" customFormat="1" ht="15.75" hidden="1" x14ac:dyDescent="0.25">
      <c r="A39" s="488" t="s">
        <v>916</v>
      </c>
      <c r="B39" s="171"/>
      <c r="C39" s="171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176"/>
      <c r="Q39" s="171"/>
      <c r="R39" s="171"/>
      <c r="S39" s="301"/>
    </row>
    <row r="40" spans="1:19" s="18" customFormat="1" ht="15.75" hidden="1" x14ac:dyDescent="0.25">
      <c r="A40" s="488" t="s">
        <v>917</v>
      </c>
      <c r="B40" s="171"/>
      <c r="C40" s="171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176"/>
      <c r="Q40" s="171"/>
      <c r="R40" s="171"/>
      <c r="S40" s="301"/>
    </row>
    <row r="41" spans="1:19" s="18" customFormat="1" ht="15.75" hidden="1" x14ac:dyDescent="0.25">
      <c r="A41" s="488"/>
      <c r="B41" s="171"/>
      <c r="C41" s="171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176"/>
      <c r="Q41" s="171"/>
      <c r="R41" s="171"/>
      <c r="S41" s="301"/>
    </row>
    <row r="42" spans="1:19" s="18" customFormat="1" ht="15" hidden="1" customHeight="1" x14ac:dyDescent="0.25">
      <c r="A42" s="1388" t="s">
        <v>4</v>
      </c>
      <c r="B42" s="1389" t="s">
        <v>5</v>
      </c>
      <c r="C42" s="1389" t="s">
        <v>6</v>
      </c>
      <c r="D42" s="1390" t="s">
        <v>7</v>
      </c>
      <c r="E42" s="1390"/>
      <c r="F42" s="1390"/>
      <c r="G42" s="1390" t="s">
        <v>8</v>
      </c>
      <c r="H42" s="1390"/>
      <c r="I42" s="1390"/>
      <c r="J42" s="1390" t="s">
        <v>9</v>
      </c>
      <c r="K42" s="1390"/>
      <c r="L42" s="1390"/>
      <c r="M42" s="1390" t="s">
        <v>10</v>
      </c>
      <c r="N42" s="1390"/>
      <c r="O42" s="1390"/>
      <c r="P42" s="1389" t="s">
        <v>11</v>
      </c>
      <c r="Q42" s="1389"/>
      <c r="R42" s="1389"/>
      <c r="S42" s="1316" t="s">
        <v>12</v>
      </c>
    </row>
    <row r="43" spans="1:19" s="18" customFormat="1" ht="15.75" hidden="1" x14ac:dyDescent="0.25">
      <c r="A43" s="1388"/>
      <c r="B43" s="1389"/>
      <c r="C43" s="1389"/>
      <c r="D43" s="462" t="s">
        <v>13</v>
      </c>
      <c r="E43" s="462" t="s">
        <v>14</v>
      </c>
      <c r="F43" s="462" t="s">
        <v>15</v>
      </c>
      <c r="G43" s="462" t="s">
        <v>16</v>
      </c>
      <c r="H43" s="462" t="s">
        <v>17</v>
      </c>
      <c r="I43" s="462" t="s">
        <v>18</v>
      </c>
      <c r="J43" s="462" t="s">
        <v>19</v>
      </c>
      <c r="K43" s="462" t="s">
        <v>20</v>
      </c>
      <c r="L43" s="462" t="s">
        <v>21</v>
      </c>
      <c r="M43" s="462" t="s">
        <v>22</v>
      </c>
      <c r="N43" s="462" t="s">
        <v>23</v>
      </c>
      <c r="O43" s="462" t="s">
        <v>24</v>
      </c>
      <c r="P43" s="461" t="s">
        <v>25</v>
      </c>
      <c r="Q43" s="489" t="s">
        <v>26</v>
      </c>
      <c r="R43" s="489" t="s">
        <v>27</v>
      </c>
      <c r="S43" s="1316"/>
    </row>
    <row r="44" spans="1:19" s="18" customFormat="1" ht="47.25" hidden="1" x14ac:dyDescent="0.25">
      <c r="A44" s="490" t="s">
        <v>918</v>
      </c>
      <c r="B44" s="491"/>
      <c r="C44" s="492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4"/>
      <c r="Q44" s="495"/>
      <c r="R44" s="495"/>
      <c r="S44" s="68" t="s">
        <v>919</v>
      </c>
    </row>
    <row r="45" spans="1:19" s="18" customFormat="1" ht="47.25" hidden="1" x14ac:dyDescent="0.25">
      <c r="A45" s="496" t="s">
        <v>920</v>
      </c>
      <c r="B45" s="111" t="s">
        <v>921</v>
      </c>
      <c r="C45" s="497" t="s">
        <v>922</v>
      </c>
      <c r="D45" s="498"/>
      <c r="E45" s="498"/>
      <c r="F45" s="498"/>
      <c r="G45" s="498">
        <v>10</v>
      </c>
      <c r="H45" s="498">
        <v>10</v>
      </c>
      <c r="I45" s="498">
        <v>10</v>
      </c>
      <c r="J45" s="498">
        <v>10</v>
      </c>
      <c r="K45" s="498">
        <v>10</v>
      </c>
      <c r="L45" s="498">
        <v>10</v>
      </c>
      <c r="M45" s="498">
        <v>10</v>
      </c>
      <c r="N45" s="498">
        <v>15</v>
      </c>
      <c r="O45" s="498">
        <v>15</v>
      </c>
      <c r="P45" s="499">
        <v>117000</v>
      </c>
      <c r="Q45" s="500"/>
      <c r="R45" s="500"/>
      <c r="S45" s="72" t="s">
        <v>919</v>
      </c>
    </row>
    <row r="46" spans="1:19" s="18" customFormat="1" ht="63" hidden="1" x14ac:dyDescent="0.25">
      <c r="A46" s="496" t="s">
        <v>923</v>
      </c>
      <c r="B46" s="111" t="s">
        <v>924</v>
      </c>
      <c r="C46" s="497" t="s">
        <v>925</v>
      </c>
      <c r="D46" s="498"/>
      <c r="E46" s="498"/>
      <c r="F46" s="498"/>
      <c r="G46" s="498"/>
      <c r="H46" s="498"/>
      <c r="I46" s="498"/>
      <c r="J46" s="498">
        <v>15</v>
      </c>
      <c r="K46" s="498">
        <v>15</v>
      </c>
      <c r="L46" s="498">
        <v>15</v>
      </c>
      <c r="M46" s="498"/>
      <c r="N46" s="498"/>
      <c r="O46" s="498"/>
      <c r="P46" s="499">
        <v>54900</v>
      </c>
      <c r="Q46" s="500"/>
      <c r="R46" s="500"/>
      <c r="S46" s="72" t="s">
        <v>919</v>
      </c>
    </row>
    <row r="47" spans="1:19" s="18" customFormat="1" ht="47.25" hidden="1" x14ac:dyDescent="0.25">
      <c r="A47" s="496" t="s">
        <v>926</v>
      </c>
      <c r="B47" s="111" t="s">
        <v>927</v>
      </c>
      <c r="C47" s="497" t="s">
        <v>928</v>
      </c>
      <c r="D47" s="498"/>
      <c r="E47" s="498"/>
      <c r="F47" s="498"/>
      <c r="G47" s="498"/>
      <c r="H47" s="498"/>
      <c r="I47" s="498"/>
      <c r="J47" s="498"/>
      <c r="K47" s="498"/>
      <c r="L47" s="498"/>
      <c r="M47" s="498">
        <v>15</v>
      </c>
      <c r="N47" s="498">
        <v>15</v>
      </c>
      <c r="O47" s="498">
        <v>15</v>
      </c>
      <c r="P47" s="499">
        <v>54900</v>
      </c>
      <c r="Q47" s="500"/>
      <c r="R47" s="500"/>
      <c r="S47" s="72" t="s">
        <v>919</v>
      </c>
    </row>
    <row r="48" spans="1:19" s="18" customFormat="1" ht="47.25" hidden="1" x14ac:dyDescent="0.25">
      <c r="A48" s="496" t="s">
        <v>929</v>
      </c>
      <c r="B48" s="111" t="s">
        <v>930</v>
      </c>
      <c r="C48" s="497" t="s">
        <v>931</v>
      </c>
      <c r="D48" s="501"/>
      <c r="E48" s="501"/>
      <c r="F48" s="498"/>
      <c r="G48" s="498">
        <v>22</v>
      </c>
      <c r="H48" s="498">
        <v>20</v>
      </c>
      <c r="I48" s="498">
        <v>10</v>
      </c>
      <c r="J48" s="498">
        <v>22</v>
      </c>
      <c r="K48" s="498">
        <v>20</v>
      </c>
      <c r="L48" s="498">
        <v>10</v>
      </c>
      <c r="M48" s="498">
        <v>22</v>
      </c>
      <c r="N48" s="498">
        <v>20</v>
      </c>
      <c r="O48" s="498">
        <v>10</v>
      </c>
      <c r="P48" s="499">
        <v>91260</v>
      </c>
      <c r="Q48" s="500"/>
      <c r="R48" s="500"/>
      <c r="S48" s="72" t="s">
        <v>919</v>
      </c>
    </row>
    <row r="49" spans="1:19" s="18" customFormat="1" ht="47.25" hidden="1" x14ac:dyDescent="0.25">
      <c r="A49" s="496" t="s">
        <v>932</v>
      </c>
      <c r="B49" s="111" t="s">
        <v>933</v>
      </c>
      <c r="C49" s="497" t="s">
        <v>934</v>
      </c>
      <c r="D49" s="498"/>
      <c r="E49" s="498"/>
      <c r="F49" s="498"/>
      <c r="G49" s="498"/>
      <c r="H49" s="498"/>
      <c r="I49" s="498"/>
      <c r="J49" s="498">
        <v>5</v>
      </c>
      <c r="K49" s="498">
        <v>10</v>
      </c>
      <c r="L49" s="498">
        <v>5</v>
      </c>
      <c r="M49" s="498"/>
      <c r="N49" s="498"/>
      <c r="O49" s="498"/>
      <c r="P49" s="499">
        <v>11700</v>
      </c>
      <c r="Q49" s="500"/>
      <c r="R49" s="500"/>
      <c r="S49" s="72" t="s">
        <v>919</v>
      </c>
    </row>
    <row r="50" spans="1:19" s="18" customFormat="1" ht="94.5" hidden="1" x14ac:dyDescent="0.25">
      <c r="A50" s="496" t="s">
        <v>935</v>
      </c>
      <c r="B50" s="203" t="s">
        <v>936</v>
      </c>
      <c r="C50" s="171"/>
      <c r="D50" s="487"/>
      <c r="E50" s="487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176"/>
      <c r="Q50" s="171"/>
      <c r="R50" s="171"/>
      <c r="S50" s="72" t="s">
        <v>919</v>
      </c>
    </row>
    <row r="51" spans="1:19" s="18" customFormat="1" ht="126" hidden="1" x14ac:dyDescent="0.25">
      <c r="A51" s="490" t="s">
        <v>937</v>
      </c>
      <c r="B51" s="491" t="s">
        <v>938</v>
      </c>
      <c r="C51" s="492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4"/>
      <c r="Q51" s="495"/>
      <c r="R51" s="495"/>
      <c r="S51" s="68" t="s">
        <v>919</v>
      </c>
    </row>
    <row r="52" spans="1:19" s="18" customFormat="1" ht="47.25" hidden="1" x14ac:dyDescent="0.25">
      <c r="A52" s="496" t="s">
        <v>939</v>
      </c>
      <c r="B52" s="111" t="s">
        <v>940</v>
      </c>
      <c r="C52" s="497" t="s">
        <v>941</v>
      </c>
      <c r="D52" s="498"/>
      <c r="E52" s="498"/>
      <c r="F52" s="498"/>
      <c r="G52" s="498"/>
      <c r="H52" s="498"/>
      <c r="I52" s="498"/>
      <c r="J52" s="498">
        <v>10</v>
      </c>
      <c r="K52" s="498">
        <v>10</v>
      </c>
      <c r="L52" s="498">
        <v>10</v>
      </c>
      <c r="M52" s="498">
        <v>10</v>
      </c>
      <c r="N52" s="498">
        <v>10</v>
      </c>
      <c r="O52" s="498">
        <v>10</v>
      </c>
      <c r="P52" s="499">
        <v>95571.43</v>
      </c>
      <c r="Q52" s="500"/>
      <c r="R52" s="500"/>
      <c r="S52" s="72" t="s">
        <v>919</v>
      </c>
    </row>
    <row r="53" spans="1:19" s="18" customFormat="1" ht="48.75" hidden="1" customHeight="1" x14ac:dyDescent="0.25">
      <c r="A53" s="496" t="s">
        <v>942</v>
      </c>
      <c r="B53" s="111" t="s">
        <v>943</v>
      </c>
      <c r="C53" s="497" t="s">
        <v>944</v>
      </c>
      <c r="D53" s="498"/>
      <c r="E53" s="498"/>
      <c r="F53" s="498"/>
      <c r="G53" s="498"/>
      <c r="H53" s="498"/>
      <c r="I53" s="498"/>
      <c r="J53" s="498">
        <v>5</v>
      </c>
      <c r="K53" s="498">
        <v>5</v>
      </c>
      <c r="L53" s="498">
        <v>5</v>
      </c>
      <c r="M53" s="498">
        <v>5</v>
      </c>
      <c r="N53" s="498">
        <v>5</v>
      </c>
      <c r="O53" s="498">
        <v>5</v>
      </c>
      <c r="P53" s="1391">
        <v>45000</v>
      </c>
      <c r="Q53" s="500"/>
      <c r="R53" s="500"/>
      <c r="S53" s="72" t="s">
        <v>919</v>
      </c>
    </row>
    <row r="54" spans="1:19" s="18" customFormat="1" ht="110.25" hidden="1" x14ac:dyDescent="0.25">
      <c r="A54" s="496" t="s">
        <v>945</v>
      </c>
      <c r="B54" s="111" t="s">
        <v>946</v>
      </c>
      <c r="C54" s="497" t="s">
        <v>947</v>
      </c>
      <c r="D54" s="498"/>
      <c r="E54" s="498"/>
      <c r="F54" s="498"/>
      <c r="G54" s="498"/>
      <c r="H54" s="498"/>
      <c r="I54" s="498"/>
      <c r="J54" s="498"/>
      <c r="K54" s="498"/>
      <c r="L54" s="498"/>
      <c r="M54" s="498">
        <v>5</v>
      </c>
      <c r="N54" s="498">
        <v>5</v>
      </c>
      <c r="O54" s="498">
        <v>10</v>
      </c>
      <c r="P54" s="1391"/>
      <c r="Q54" s="500"/>
      <c r="R54" s="500"/>
      <c r="S54" s="72" t="s">
        <v>919</v>
      </c>
    </row>
    <row r="55" spans="1:19" s="18" customFormat="1" ht="78.75" hidden="1" x14ac:dyDescent="0.25">
      <c r="A55" s="490" t="s">
        <v>948</v>
      </c>
      <c r="B55" s="491" t="s">
        <v>949</v>
      </c>
      <c r="C55" s="492"/>
      <c r="D55" s="493"/>
      <c r="E55" s="493"/>
      <c r="F55" s="493"/>
      <c r="G55" s="493"/>
      <c r="H55" s="493"/>
      <c r="I55" s="493"/>
      <c r="J55" s="493"/>
      <c r="K55" s="493"/>
      <c r="L55" s="493"/>
      <c r="M55" s="493"/>
      <c r="N55" s="493"/>
      <c r="O55" s="493"/>
      <c r="P55" s="494"/>
      <c r="Q55" s="495"/>
      <c r="R55" s="495"/>
      <c r="S55" s="68" t="s">
        <v>919</v>
      </c>
    </row>
    <row r="56" spans="1:19" s="18" customFormat="1" ht="31.5" hidden="1" x14ac:dyDescent="0.25">
      <c r="A56" s="502" t="s">
        <v>950</v>
      </c>
      <c r="B56" s="503" t="s">
        <v>951</v>
      </c>
      <c r="C56" s="171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498"/>
      <c r="O56" s="498"/>
      <c r="P56" s="499"/>
      <c r="Q56" s="500"/>
      <c r="R56" s="500"/>
      <c r="S56" s="72" t="s">
        <v>919</v>
      </c>
    </row>
    <row r="57" spans="1:19" s="18" customFormat="1" ht="47.25" hidden="1" x14ac:dyDescent="0.25">
      <c r="A57" s="504" t="s">
        <v>952</v>
      </c>
      <c r="B57" s="111" t="s">
        <v>953</v>
      </c>
      <c r="C57" s="111" t="s">
        <v>953</v>
      </c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498"/>
      <c r="O57" s="498"/>
      <c r="P57" s="499"/>
      <c r="Q57" s="500"/>
      <c r="R57" s="500"/>
      <c r="S57" s="72" t="s">
        <v>919</v>
      </c>
    </row>
    <row r="58" spans="1:19" s="18" customFormat="1" ht="63" hidden="1" x14ac:dyDescent="0.25">
      <c r="A58" s="504" t="s">
        <v>954</v>
      </c>
      <c r="B58" s="111" t="s">
        <v>955</v>
      </c>
      <c r="C58" s="497" t="s">
        <v>956</v>
      </c>
      <c r="D58" s="498"/>
      <c r="E58" s="498"/>
      <c r="F58" s="498"/>
      <c r="G58" s="498"/>
      <c r="H58" s="498"/>
      <c r="I58" s="498"/>
      <c r="J58" s="498">
        <v>1000</v>
      </c>
      <c r="K58" s="498">
        <v>1000</v>
      </c>
      <c r="L58" s="498">
        <v>500</v>
      </c>
      <c r="M58" s="498">
        <v>1000</v>
      </c>
      <c r="N58" s="498">
        <v>1000</v>
      </c>
      <c r="O58" s="498">
        <v>500</v>
      </c>
      <c r="P58" s="499">
        <v>50000</v>
      </c>
      <c r="Q58" s="500"/>
      <c r="R58" s="500"/>
      <c r="S58" s="72" t="s">
        <v>919</v>
      </c>
    </row>
    <row r="59" spans="1:19" s="18" customFormat="1" ht="31.5" hidden="1" x14ac:dyDescent="0.25">
      <c r="A59" s="502" t="s">
        <v>957</v>
      </c>
      <c r="B59" s="111" t="s">
        <v>958</v>
      </c>
      <c r="C59" s="497" t="s">
        <v>959</v>
      </c>
      <c r="D59" s="498"/>
      <c r="E59" s="498"/>
      <c r="F59" s="498"/>
      <c r="G59" s="498"/>
      <c r="H59" s="498">
        <v>1</v>
      </c>
      <c r="I59" s="498"/>
      <c r="J59" s="498"/>
      <c r="K59" s="498"/>
      <c r="L59" s="498"/>
      <c r="M59" s="498"/>
      <c r="N59" s="498"/>
      <c r="O59" s="498"/>
      <c r="P59" s="499">
        <v>35000</v>
      </c>
      <c r="Q59" s="500"/>
      <c r="R59" s="500"/>
      <c r="S59" s="72" t="s">
        <v>919</v>
      </c>
    </row>
    <row r="60" spans="1:19" s="18" customFormat="1" ht="15.75" hidden="1" x14ac:dyDescent="0.25">
      <c r="A60" s="486"/>
      <c r="B60" s="171"/>
      <c r="C60" s="171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N60" s="487"/>
      <c r="O60" s="487"/>
      <c r="P60" s="176"/>
      <c r="Q60" s="171"/>
      <c r="R60" s="171"/>
      <c r="S60" s="301"/>
    </row>
    <row r="61" spans="1:19" s="18" customFormat="1" ht="15.75" hidden="1" x14ac:dyDescent="0.25">
      <c r="A61" s="486"/>
      <c r="B61" s="171"/>
      <c r="C61" s="171"/>
      <c r="D61" s="487"/>
      <c r="E61" s="487"/>
      <c r="F61" s="487"/>
      <c r="G61" s="487"/>
      <c r="H61" s="487"/>
      <c r="I61" s="487"/>
      <c r="J61" s="487"/>
      <c r="K61" s="487"/>
      <c r="L61" s="487"/>
      <c r="M61" s="487"/>
      <c r="N61" s="487"/>
      <c r="O61" s="487"/>
      <c r="P61" s="176"/>
      <c r="Q61" s="171"/>
      <c r="R61" s="171"/>
      <c r="S61" s="301"/>
    </row>
    <row r="62" spans="1:19" s="18" customFormat="1" ht="35.25" hidden="1" customHeight="1" x14ac:dyDescent="0.25">
      <c r="A62" s="486"/>
      <c r="B62" s="171"/>
      <c r="C62" s="171"/>
      <c r="D62" s="487"/>
      <c r="E62" s="487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176"/>
      <c r="Q62" s="171"/>
      <c r="R62" s="171"/>
      <c r="S62" s="301"/>
    </row>
    <row r="63" spans="1:19" s="18" customFormat="1" ht="35.25" hidden="1" customHeight="1" x14ac:dyDescent="0.25">
      <c r="A63" s="486"/>
      <c r="B63" s="171"/>
      <c r="C63" s="171"/>
      <c r="D63" s="487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176"/>
      <c r="Q63" s="171"/>
      <c r="R63" s="171"/>
      <c r="S63" s="301"/>
    </row>
    <row r="64" spans="1:19" s="18" customFormat="1" ht="35.25" hidden="1" customHeight="1" x14ac:dyDescent="0.25">
      <c r="A64" s="486"/>
      <c r="B64" s="171"/>
      <c r="C64" s="171"/>
      <c r="D64" s="487"/>
      <c r="E64" s="487"/>
      <c r="F64" s="487"/>
      <c r="G64" s="487"/>
      <c r="H64" s="487"/>
      <c r="I64" s="487"/>
      <c r="J64" s="487"/>
      <c r="K64" s="487"/>
      <c r="L64" s="487"/>
      <c r="M64" s="487"/>
      <c r="N64" s="487"/>
      <c r="O64" s="487"/>
      <c r="P64" s="176"/>
      <c r="Q64" s="171"/>
      <c r="R64" s="171"/>
      <c r="S64" s="301"/>
    </row>
    <row r="65" spans="1:19" s="18" customFormat="1" ht="35.25" hidden="1" customHeight="1" x14ac:dyDescent="0.25">
      <c r="A65" s="486"/>
      <c r="B65" s="171"/>
      <c r="C65" s="171"/>
      <c r="D65" s="487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176"/>
      <c r="Q65" s="171"/>
      <c r="R65" s="171"/>
      <c r="S65" s="301"/>
    </row>
    <row r="66" spans="1:19" s="18" customFormat="1" ht="35.25" hidden="1" customHeight="1" x14ac:dyDescent="0.25">
      <c r="A66" s="486"/>
      <c r="B66" s="171"/>
      <c r="C66" s="171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176"/>
      <c r="Q66" s="171"/>
      <c r="R66" s="171"/>
      <c r="S66" s="301"/>
    </row>
    <row r="67" spans="1:19" s="18" customFormat="1" ht="35.25" hidden="1" customHeight="1" x14ac:dyDescent="0.25">
      <c r="A67" s="486"/>
      <c r="B67" s="171"/>
      <c r="C67" s="171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176"/>
      <c r="Q67" s="171"/>
      <c r="R67" s="171"/>
      <c r="S67" s="301"/>
    </row>
    <row r="68" spans="1:19" s="18" customFormat="1" ht="35.25" hidden="1" customHeight="1" x14ac:dyDescent="0.25">
      <c r="A68" s="486"/>
      <c r="B68" s="171"/>
      <c r="C68" s="171"/>
      <c r="D68" s="487"/>
      <c r="E68" s="487"/>
      <c r="F68" s="487"/>
      <c r="G68" s="487"/>
      <c r="H68" s="487"/>
      <c r="I68" s="487"/>
      <c r="J68" s="487"/>
      <c r="K68" s="487"/>
      <c r="L68" s="487"/>
      <c r="M68" s="487"/>
      <c r="N68" s="487"/>
      <c r="O68" s="487"/>
      <c r="P68" s="176"/>
      <c r="Q68" s="171"/>
      <c r="R68" s="171"/>
      <c r="S68" s="301"/>
    </row>
    <row r="69" spans="1:19" s="18" customFormat="1" ht="35.25" hidden="1" customHeight="1" x14ac:dyDescent="0.25">
      <c r="A69" s="486"/>
      <c r="B69" s="171"/>
      <c r="C69" s="171"/>
      <c r="D69" s="487"/>
      <c r="E69" s="487"/>
      <c r="F69" s="487"/>
      <c r="G69" s="487"/>
      <c r="H69" s="487"/>
      <c r="I69" s="487"/>
      <c r="J69" s="487"/>
      <c r="K69" s="487"/>
      <c r="L69" s="487"/>
      <c r="M69" s="487"/>
      <c r="N69" s="487"/>
      <c r="O69" s="487"/>
      <c r="P69" s="176"/>
      <c r="Q69" s="171"/>
      <c r="R69" s="171"/>
      <c r="S69" s="301"/>
    </row>
    <row r="70" spans="1:19" s="18" customFormat="1" ht="35.25" hidden="1" customHeight="1" x14ac:dyDescent="0.25">
      <c r="A70" s="486"/>
      <c r="B70" s="171"/>
      <c r="C70" s="171"/>
      <c r="D70" s="487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176"/>
      <c r="Q70" s="171"/>
      <c r="R70" s="171"/>
      <c r="S70" s="301"/>
    </row>
    <row r="71" spans="1:19" s="18" customFormat="1" ht="35.25" hidden="1" customHeight="1" x14ac:dyDescent="0.25">
      <c r="A71" s="486"/>
      <c r="B71" s="171"/>
      <c r="C71" s="171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176"/>
      <c r="Q71" s="171"/>
      <c r="R71" s="171"/>
      <c r="S71" s="301"/>
    </row>
    <row r="72" spans="1:19" s="18" customFormat="1" ht="35.25" hidden="1" customHeight="1" x14ac:dyDescent="0.25">
      <c r="A72" s="486"/>
      <c r="B72" s="171"/>
      <c r="C72" s="171"/>
      <c r="D72" s="487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176"/>
      <c r="Q72" s="171"/>
      <c r="R72" s="171"/>
      <c r="S72" s="301"/>
    </row>
    <row r="73" spans="1:19" s="18" customFormat="1" ht="35.25" hidden="1" customHeight="1" x14ac:dyDescent="0.25">
      <c r="A73" s="486"/>
      <c r="B73" s="171"/>
      <c r="C73" s="171"/>
      <c r="D73" s="487"/>
      <c r="E73" s="487"/>
      <c r="F73" s="487"/>
      <c r="G73" s="487"/>
      <c r="H73" s="487"/>
      <c r="I73" s="487"/>
      <c r="J73" s="487"/>
      <c r="K73" s="487"/>
      <c r="L73" s="487"/>
      <c r="M73" s="487"/>
      <c r="N73" s="487"/>
      <c r="O73" s="487"/>
      <c r="P73" s="176"/>
      <c r="Q73" s="171"/>
      <c r="R73" s="171"/>
      <c r="S73" s="301"/>
    </row>
    <row r="74" spans="1:19" s="18" customFormat="1" ht="35.25" hidden="1" customHeight="1" x14ac:dyDescent="0.25">
      <c r="A74" s="486"/>
      <c r="B74" s="171"/>
      <c r="C74" s="171"/>
      <c r="D74" s="487"/>
      <c r="E74" s="487"/>
      <c r="F74" s="487"/>
      <c r="G74" s="487"/>
      <c r="H74" s="487"/>
      <c r="I74" s="487"/>
      <c r="J74" s="487"/>
      <c r="K74" s="487"/>
      <c r="L74" s="487"/>
      <c r="M74" s="487"/>
      <c r="N74" s="487"/>
      <c r="O74" s="487"/>
      <c r="P74" s="176"/>
      <c r="Q74" s="171"/>
      <c r="R74" s="171"/>
      <c r="S74" s="301"/>
    </row>
    <row r="75" spans="1:19" s="18" customFormat="1" ht="35.25" hidden="1" customHeight="1" x14ac:dyDescent="0.25">
      <c r="A75" s="486"/>
      <c r="B75" s="171"/>
      <c r="C75" s="171"/>
      <c r="D75" s="487"/>
      <c r="E75" s="487"/>
      <c r="F75" s="487"/>
      <c r="G75" s="487"/>
      <c r="H75" s="487"/>
      <c r="I75" s="487"/>
      <c r="J75" s="487"/>
      <c r="K75" s="487"/>
      <c r="L75" s="487"/>
      <c r="M75" s="487"/>
      <c r="N75" s="487"/>
      <c r="O75" s="487"/>
      <c r="P75" s="176"/>
      <c r="Q75" s="171"/>
      <c r="R75" s="171"/>
      <c r="S75" s="301"/>
    </row>
    <row r="76" spans="1:19" s="18" customFormat="1" ht="15.75" hidden="1" x14ac:dyDescent="0.25">
      <c r="A76" s="488" t="s">
        <v>629</v>
      </c>
      <c r="B76" s="171"/>
      <c r="C76" s="171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176"/>
      <c r="Q76" s="171"/>
      <c r="R76" s="171"/>
      <c r="S76" s="301"/>
    </row>
    <row r="77" spans="1:19" s="18" customFormat="1" ht="15.75" hidden="1" x14ac:dyDescent="0.25">
      <c r="A77" s="488" t="s">
        <v>917</v>
      </c>
      <c r="B77" s="171"/>
      <c r="C77" s="171"/>
      <c r="D77" s="487"/>
      <c r="E77" s="487"/>
      <c r="F77" s="487"/>
      <c r="G77" s="487"/>
      <c r="H77" s="487"/>
      <c r="I77" s="487"/>
      <c r="J77" s="487"/>
      <c r="K77" s="487"/>
      <c r="L77" s="487"/>
      <c r="M77" s="487"/>
      <c r="N77" s="487"/>
      <c r="O77" s="487"/>
      <c r="P77" s="176"/>
      <c r="Q77" s="171"/>
      <c r="R77" s="171"/>
      <c r="S77" s="301"/>
    </row>
    <row r="78" spans="1:19" s="18" customFormat="1" ht="15.75" hidden="1" x14ac:dyDescent="0.25">
      <c r="A78" s="488"/>
      <c r="B78" s="171"/>
      <c r="C78" s="171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176"/>
      <c r="Q78" s="171"/>
      <c r="R78" s="171"/>
      <c r="S78" s="301"/>
    </row>
    <row r="79" spans="1:19" s="18" customFormat="1" ht="15" hidden="1" customHeight="1" x14ac:dyDescent="0.25">
      <c r="A79" s="1388" t="s">
        <v>4</v>
      </c>
      <c r="B79" s="1389" t="s">
        <v>5</v>
      </c>
      <c r="C79" s="1389" t="s">
        <v>6</v>
      </c>
      <c r="D79" s="1390" t="s">
        <v>7</v>
      </c>
      <c r="E79" s="1390"/>
      <c r="F79" s="1390"/>
      <c r="G79" s="1390" t="s">
        <v>8</v>
      </c>
      <c r="H79" s="1390"/>
      <c r="I79" s="1390"/>
      <c r="J79" s="1390" t="s">
        <v>9</v>
      </c>
      <c r="K79" s="1390"/>
      <c r="L79" s="1390"/>
      <c r="M79" s="1390" t="s">
        <v>10</v>
      </c>
      <c r="N79" s="1390"/>
      <c r="O79" s="1390"/>
      <c r="P79" s="1389" t="s">
        <v>11</v>
      </c>
      <c r="Q79" s="1389"/>
      <c r="R79" s="1389"/>
      <c r="S79" s="1316" t="s">
        <v>12</v>
      </c>
    </row>
    <row r="80" spans="1:19" s="18" customFormat="1" ht="15.75" hidden="1" x14ac:dyDescent="0.25">
      <c r="A80" s="1388"/>
      <c r="B80" s="1389"/>
      <c r="C80" s="1389"/>
      <c r="D80" s="462" t="s">
        <v>13</v>
      </c>
      <c r="E80" s="462" t="s">
        <v>14</v>
      </c>
      <c r="F80" s="462" t="s">
        <v>15</v>
      </c>
      <c r="G80" s="462" t="s">
        <v>16</v>
      </c>
      <c r="H80" s="462" t="s">
        <v>17</v>
      </c>
      <c r="I80" s="462" t="s">
        <v>18</v>
      </c>
      <c r="J80" s="462" t="s">
        <v>19</v>
      </c>
      <c r="K80" s="462" t="s">
        <v>20</v>
      </c>
      <c r="L80" s="462" t="s">
        <v>21</v>
      </c>
      <c r="M80" s="462" t="s">
        <v>22</v>
      </c>
      <c r="N80" s="462" t="s">
        <v>23</v>
      </c>
      <c r="O80" s="462" t="s">
        <v>24</v>
      </c>
      <c r="P80" s="461" t="s">
        <v>25</v>
      </c>
      <c r="Q80" s="489" t="s">
        <v>26</v>
      </c>
      <c r="R80" s="489" t="s">
        <v>27</v>
      </c>
      <c r="S80" s="1316"/>
    </row>
    <row r="81" spans="1:19" s="18" customFormat="1" ht="31.5" hidden="1" x14ac:dyDescent="0.25">
      <c r="A81" s="490" t="s">
        <v>960</v>
      </c>
      <c r="B81" s="491" t="s">
        <v>961</v>
      </c>
      <c r="C81" s="492"/>
      <c r="D81" s="493"/>
      <c r="E81" s="493"/>
      <c r="F81" s="493"/>
      <c r="G81" s="493"/>
      <c r="H81" s="493"/>
      <c r="I81" s="493"/>
      <c r="J81" s="493"/>
      <c r="K81" s="493"/>
      <c r="L81" s="493"/>
      <c r="M81" s="493"/>
      <c r="N81" s="493"/>
      <c r="O81" s="493"/>
      <c r="P81" s="494"/>
      <c r="Q81" s="495"/>
      <c r="R81" s="495">
        <v>636000</v>
      </c>
      <c r="S81" s="68"/>
    </row>
    <row r="82" spans="1:19" s="18" customFormat="1" ht="15.75" hidden="1" x14ac:dyDescent="0.25">
      <c r="A82" s="496" t="s">
        <v>962</v>
      </c>
      <c r="B82" s="203" t="s">
        <v>963</v>
      </c>
      <c r="C82" s="203" t="s">
        <v>963</v>
      </c>
      <c r="D82" s="498"/>
      <c r="E82" s="498">
        <v>1</v>
      </c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198"/>
      <c r="Q82" s="428"/>
      <c r="R82" s="429"/>
      <c r="S82" s="301"/>
    </row>
    <row r="83" spans="1:19" s="18" customFormat="1" ht="47.25" hidden="1" x14ac:dyDescent="0.25">
      <c r="A83" s="496" t="s">
        <v>964</v>
      </c>
      <c r="B83" s="203" t="s">
        <v>965</v>
      </c>
      <c r="C83" s="203" t="s">
        <v>965</v>
      </c>
      <c r="D83" s="498"/>
      <c r="E83" s="498">
        <v>1</v>
      </c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198"/>
      <c r="Q83" s="428"/>
      <c r="R83" s="429"/>
      <c r="S83" s="301"/>
    </row>
    <row r="84" spans="1:19" s="18" customFormat="1" ht="31.5" hidden="1" x14ac:dyDescent="0.25">
      <c r="A84" s="496" t="s">
        <v>966</v>
      </c>
      <c r="B84" s="168" t="s">
        <v>967</v>
      </c>
      <c r="C84" s="168" t="s">
        <v>968</v>
      </c>
      <c r="D84" s="498"/>
      <c r="E84" s="498"/>
      <c r="F84" s="498"/>
      <c r="G84" s="498"/>
      <c r="H84" s="498"/>
      <c r="I84" s="498">
        <v>1</v>
      </c>
      <c r="J84" s="498"/>
      <c r="K84" s="498"/>
      <c r="L84" s="498"/>
      <c r="M84" s="498"/>
      <c r="N84" s="498"/>
      <c r="O84" s="498"/>
      <c r="P84" s="198"/>
      <c r="Q84" s="428"/>
      <c r="R84" s="429"/>
      <c r="S84" s="301"/>
    </row>
    <row r="85" spans="1:19" s="18" customFormat="1" ht="31.5" hidden="1" x14ac:dyDescent="0.25">
      <c r="A85" s="496" t="s">
        <v>969</v>
      </c>
      <c r="B85" s="168" t="s">
        <v>970</v>
      </c>
      <c r="C85" s="168" t="s">
        <v>970</v>
      </c>
      <c r="D85" s="498"/>
      <c r="E85" s="498"/>
      <c r="F85" s="498"/>
      <c r="G85" s="498"/>
      <c r="H85" s="498"/>
      <c r="I85" s="498"/>
      <c r="J85" s="498">
        <v>1</v>
      </c>
      <c r="K85" s="498"/>
      <c r="L85" s="498"/>
      <c r="M85" s="498"/>
      <c r="N85" s="498"/>
      <c r="O85" s="498"/>
      <c r="P85" s="198"/>
      <c r="Q85" s="428"/>
      <c r="R85" s="429"/>
      <c r="S85" s="301"/>
    </row>
    <row r="86" spans="1:19" s="18" customFormat="1" ht="63" hidden="1" x14ac:dyDescent="0.25">
      <c r="A86" s="490" t="s">
        <v>971</v>
      </c>
      <c r="B86" s="491" t="s">
        <v>972</v>
      </c>
      <c r="C86" s="492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4"/>
      <c r="Q86" s="495"/>
      <c r="R86" s="495">
        <v>282755</v>
      </c>
      <c r="S86" s="68"/>
    </row>
    <row r="87" spans="1:19" s="18" customFormat="1" ht="96.75" hidden="1" customHeight="1" x14ac:dyDescent="0.25">
      <c r="A87" s="496" t="s">
        <v>973</v>
      </c>
      <c r="B87" s="203" t="s">
        <v>974</v>
      </c>
      <c r="C87" s="203" t="s">
        <v>975</v>
      </c>
      <c r="D87" s="498"/>
      <c r="E87" s="498"/>
      <c r="F87" s="498"/>
      <c r="G87" s="498">
        <v>1</v>
      </c>
      <c r="H87" s="498"/>
      <c r="I87" s="498"/>
      <c r="J87" s="498"/>
      <c r="K87" s="498"/>
      <c r="L87" s="498"/>
      <c r="M87" s="498"/>
      <c r="N87" s="498"/>
      <c r="O87" s="498"/>
      <c r="P87" s="505"/>
      <c r="Q87" s="428"/>
      <c r="R87" s="429"/>
      <c r="S87" s="301"/>
    </row>
    <row r="88" spans="1:19" s="18" customFormat="1" ht="15.75" hidden="1" x14ac:dyDescent="0.25">
      <c r="A88" s="504" t="s">
        <v>976</v>
      </c>
      <c r="B88" s="203" t="s">
        <v>963</v>
      </c>
      <c r="C88" s="203" t="s">
        <v>963</v>
      </c>
      <c r="D88" s="498">
        <v>1</v>
      </c>
      <c r="E88" s="498"/>
      <c r="F88" s="498"/>
      <c r="G88" s="498"/>
      <c r="H88" s="498"/>
      <c r="I88" s="498"/>
      <c r="J88" s="498"/>
      <c r="K88" s="498"/>
      <c r="L88" s="498"/>
      <c r="M88" s="498"/>
      <c r="N88" s="498"/>
      <c r="O88" s="498"/>
      <c r="P88" s="505"/>
      <c r="Q88" s="428"/>
      <c r="R88" s="429"/>
      <c r="S88" s="301"/>
    </row>
    <row r="89" spans="1:19" s="18" customFormat="1" ht="47.25" hidden="1" x14ac:dyDescent="0.25">
      <c r="A89" s="504" t="s">
        <v>977</v>
      </c>
      <c r="B89" s="203" t="s">
        <v>965</v>
      </c>
      <c r="C89" s="203" t="s">
        <v>965</v>
      </c>
      <c r="D89" s="498"/>
      <c r="E89" s="498">
        <v>1</v>
      </c>
      <c r="F89" s="498"/>
      <c r="G89" s="498"/>
      <c r="H89" s="498"/>
      <c r="I89" s="498"/>
      <c r="J89" s="498"/>
      <c r="K89" s="498"/>
      <c r="L89" s="498"/>
      <c r="M89" s="498"/>
      <c r="N89" s="498"/>
      <c r="O89" s="498"/>
      <c r="P89" s="505"/>
      <c r="Q89" s="428"/>
      <c r="R89" s="429"/>
      <c r="S89" s="301"/>
    </row>
    <row r="90" spans="1:19" s="18" customFormat="1" ht="47.25" hidden="1" x14ac:dyDescent="0.25">
      <c r="A90" s="504" t="s">
        <v>978</v>
      </c>
      <c r="B90" s="168" t="s">
        <v>979</v>
      </c>
      <c r="C90" s="168" t="s">
        <v>979</v>
      </c>
      <c r="D90" s="498"/>
      <c r="E90" s="498"/>
      <c r="F90" s="498"/>
      <c r="G90" s="498"/>
      <c r="H90" s="498"/>
      <c r="I90" s="498">
        <v>1</v>
      </c>
      <c r="J90" s="498"/>
      <c r="K90" s="498"/>
      <c r="L90" s="498"/>
      <c r="M90" s="498"/>
      <c r="N90" s="498"/>
      <c r="O90" s="498"/>
      <c r="P90" s="505"/>
      <c r="Q90" s="428"/>
      <c r="R90" s="429"/>
      <c r="S90" s="301"/>
    </row>
    <row r="91" spans="1:19" s="18" customFormat="1" ht="37.5" hidden="1" customHeight="1" x14ac:dyDescent="0.25">
      <c r="A91" s="496" t="s">
        <v>980</v>
      </c>
      <c r="B91" s="168" t="s">
        <v>981</v>
      </c>
      <c r="C91" s="168" t="s">
        <v>982</v>
      </c>
      <c r="D91" s="498"/>
      <c r="E91" s="498"/>
      <c r="F91" s="498">
        <v>1</v>
      </c>
      <c r="G91" s="498"/>
      <c r="H91" s="498"/>
      <c r="I91" s="498"/>
      <c r="J91" s="498"/>
      <c r="K91" s="498"/>
      <c r="L91" s="498"/>
      <c r="M91" s="498"/>
      <c r="N91" s="498"/>
      <c r="O91" s="498"/>
      <c r="P91" s="505"/>
      <c r="Q91" s="428"/>
      <c r="R91" s="429"/>
      <c r="S91" s="301"/>
    </row>
    <row r="92" spans="1:19" s="18" customFormat="1" ht="33.75" hidden="1" customHeight="1" x14ac:dyDescent="0.25">
      <c r="A92" s="496" t="s">
        <v>983</v>
      </c>
      <c r="B92" s="168" t="s">
        <v>984</v>
      </c>
      <c r="C92" s="168" t="s">
        <v>985</v>
      </c>
      <c r="D92" s="498"/>
      <c r="E92" s="498"/>
      <c r="F92" s="498"/>
      <c r="G92" s="498"/>
      <c r="H92" s="498">
        <v>1</v>
      </c>
      <c r="I92" s="498"/>
      <c r="J92" s="498"/>
      <c r="K92" s="498"/>
      <c r="L92" s="498"/>
      <c r="M92" s="498"/>
      <c r="N92" s="498"/>
      <c r="O92" s="498"/>
      <c r="P92" s="505"/>
      <c r="Q92" s="428"/>
      <c r="R92" s="429"/>
      <c r="S92" s="301"/>
    </row>
    <row r="93" spans="1:19" s="18" customFormat="1" ht="94.5" hidden="1" x14ac:dyDescent="0.25">
      <c r="A93" s="490" t="s">
        <v>986</v>
      </c>
      <c r="B93" s="491" t="s">
        <v>987</v>
      </c>
      <c r="C93" s="492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494"/>
      <c r="Q93" s="495"/>
      <c r="R93" s="495">
        <v>2014000</v>
      </c>
      <c r="S93" s="68"/>
    </row>
    <row r="94" spans="1:19" s="18" customFormat="1" ht="15.75" hidden="1" x14ac:dyDescent="0.25">
      <c r="A94" s="496" t="s">
        <v>988</v>
      </c>
      <c r="B94" s="168" t="s">
        <v>963</v>
      </c>
      <c r="C94" s="168" t="s">
        <v>963</v>
      </c>
      <c r="D94" s="498">
        <v>1</v>
      </c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505"/>
      <c r="Q94" s="428"/>
      <c r="R94" s="429"/>
      <c r="S94" s="301"/>
    </row>
    <row r="95" spans="1:19" s="18" customFormat="1" ht="47.25" hidden="1" x14ac:dyDescent="0.25">
      <c r="A95" s="496" t="s">
        <v>989</v>
      </c>
      <c r="B95" s="203" t="s">
        <v>965</v>
      </c>
      <c r="C95" s="203" t="s">
        <v>965</v>
      </c>
      <c r="D95" s="498"/>
      <c r="E95" s="498">
        <v>1</v>
      </c>
      <c r="F95" s="498"/>
      <c r="G95" s="498"/>
      <c r="H95" s="498"/>
      <c r="I95" s="498"/>
      <c r="J95" s="498"/>
      <c r="K95" s="498"/>
      <c r="L95" s="498"/>
      <c r="M95" s="498"/>
      <c r="N95" s="498"/>
      <c r="O95" s="498"/>
      <c r="P95" s="505"/>
      <c r="Q95" s="428"/>
      <c r="R95" s="429"/>
      <c r="S95" s="301"/>
    </row>
    <row r="96" spans="1:19" s="18" customFormat="1" ht="31.5" hidden="1" x14ac:dyDescent="0.25">
      <c r="A96" s="496" t="s">
        <v>990</v>
      </c>
      <c r="B96" s="203" t="s">
        <v>991</v>
      </c>
      <c r="C96" s="203" t="s">
        <v>991</v>
      </c>
      <c r="D96" s="498"/>
      <c r="E96" s="498"/>
      <c r="F96" s="498"/>
      <c r="G96" s="498"/>
      <c r="H96" s="498"/>
      <c r="I96" s="498"/>
      <c r="J96" s="498">
        <v>1</v>
      </c>
      <c r="K96" s="498"/>
      <c r="L96" s="498"/>
      <c r="M96" s="498"/>
      <c r="N96" s="498"/>
      <c r="O96" s="498"/>
      <c r="P96" s="505"/>
      <c r="Q96" s="428"/>
      <c r="R96" s="429"/>
      <c r="S96" s="301"/>
    </row>
    <row r="97" spans="1:19" s="18" customFormat="1" ht="63" hidden="1" x14ac:dyDescent="0.25">
      <c r="A97" s="496" t="s">
        <v>992</v>
      </c>
      <c r="B97" s="203" t="s">
        <v>993</v>
      </c>
      <c r="C97" s="203" t="s">
        <v>993</v>
      </c>
      <c r="D97" s="498"/>
      <c r="E97" s="498"/>
      <c r="F97" s="498"/>
      <c r="G97" s="498"/>
      <c r="H97" s="498"/>
      <c r="I97" s="498"/>
      <c r="J97" s="498"/>
      <c r="K97" s="498">
        <v>1</v>
      </c>
      <c r="L97" s="498"/>
      <c r="M97" s="498"/>
      <c r="N97" s="498"/>
      <c r="O97" s="498"/>
      <c r="P97" s="505"/>
      <c r="Q97" s="428"/>
      <c r="R97" s="429"/>
      <c r="S97" s="301"/>
    </row>
    <row r="98" spans="1:19" s="18" customFormat="1" ht="31.5" hidden="1" x14ac:dyDescent="0.25">
      <c r="A98" s="496" t="s">
        <v>994</v>
      </c>
      <c r="B98" s="203" t="s">
        <v>995</v>
      </c>
      <c r="C98" s="203"/>
      <c r="D98" s="498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505"/>
      <c r="Q98" s="428"/>
      <c r="R98" s="429"/>
      <c r="S98" s="301"/>
    </row>
    <row r="99" spans="1:19" s="18" customFormat="1" ht="36" hidden="1" customHeight="1" x14ac:dyDescent="0.25">
      <c r="A99" s="504" t="s">
        <v>996</v>
      </c>
      <c r="B99" s="203" t="s">
        <v>997</v>
      </c>
      <c r="C99" s="203" t="s">
        <v>998</v>
      </c>
      <c r="D99" s="498"/>
      <c r="E99" s="498"/>
      <c r="F99" s="498"/>
      <c r="G99" s="498"/>
      <c r="H99" s="498"/>
      <c r="I99" s="498"/>
      <c r="J99" s="498"/>
      <c r="K99" s="498"/>
      <c r="L99" s="498"/>
      <c r="M99" s="498"/>
      <c r="N99" s="498"/>
      <c r="O99" s="498"/>
      <c r="P99" s="505"/>
      <c r="Q99" s="428"/>
      <c r="R99" s="429"/>
      <c r="S99" s="301"/>
    </row>
    <row r="100" spans="1:19" s="18" customFormat="1" ht="31.5" hidden="1" x14ac:dyDescent="0.25">
      <c r="A100" s="504" t="s">
        <v>999</v>
      </c>
      <c r="B100" s="203" t="s">
        <v>997</v>
      </c>
      <c r="C100" s="203" t="s">
        <v>998</v>
      </c>
      <c r="D100" s="498"/>
      <c r="E100" s="498"/>
      <c r="F100" s="498"/>
      <c r="G100" s="498"/>
      <c r="H100" s="498"/>
      <c r="I100" s="498"/>
      <c r="J100" s="498"/>
      <c r="K100" s="498"/>
      <c r="L100" s="498"/>
      <c r="M100" s="498"/>
      <c r="N100" s="498"/>
      <c r="O100" s="498"/>
      <c r="P100" s="505"/>
      <c r="Q100" s="428"/>
      <c r="R100" s="429"/>
      <c r="S100" s="301"/>
    </row>
    <row r="101" spans="1:19" s="18" customFormat="1" ht="31.5" hidden="1" x14ac:dyDescent="0.25">
      <c r="A101" s="504" t="s">
        <v>1000</v>
      </c>
      <c r="B101" s="203" t="s">
        <v>1001</v>
      </c>
      <c r="C101" s="203" t="s">
        <v>1002</v>
      </c>
      <c r="D101" s="498"/>
      <c r="E101" s="498"/>
      <c r="F101" s="498"/>
      <c r="G101" s="498"/>
      <c r="H101" s="498"/>
      <c r="I101" s="498"/>
      <c r="J101" s="498"/>
      <c r="K101" s="498"/>
      <c r="L101" s="498"/>
      <c r="M101" s="498"/>
      <c r="N101" s="498"/>
      <c r="O101" s="498"/>
      <c r="P101" s="505"/>
      <c r="Q101" s="428"/>
      <c r="R101" s="429"/>
      <c r="S101" s="301"/>
    </row>
    <row r="102" spans="1:19" s="18" customFormat="1" ht="31.5" hidden="1" x14ac:dyDescent="0.25">
      <c r="A102" s="496" t="s">
        <v>1003</v>
      </c>
      <c r="B102" s="203" t="s">
        <v>1004</v>
      </c>
      <c r="C102" s="203" t="s">
        <v>1005</v>
      </c>
      <c r="D102" s="498"/>
      <c r="E102" s="498">
        <v>1</v>
      </c>
      <c r="F102" s="498"/>
      <c r="G102" s="498"/>
      <c r="H102" s="498"/>
      <c r="I102" s="498"/>
      <c r="J102" s="498"/>
      <c r="K102" s="498"/>
      <c r="L102" s="498"/>
      <c r="M102" s="498"/>
      <c r="N102" s="498"/>
      <c r="O102" s="498"/>
      <c r="P102" s="505"/>
      <c r="Q102" s="428"/>
      <c r="R102" s="429"/>
      <c r="S102" s="301"/>
    </row>
    <row r="103" spans="1:19" s="18" customFormat="1" ht="31.5" hidden="1" x14ac:dyDescent="0.25">
      <c r="A103" s="490" t="s">
        <v>1006</v>
      </c>
      <c r="B103" s="491" t="s">
        <v>1007</v>
      </c>
      <c r="C103" s="492"/>
      <c r="D103" s="493"/>
      <c r="E103" s="493"/>
      <c r="F103" s="493"/>
      <c r="G103" s="493"/>
      <c r="H103" s="493"/>
      <c r="I103" s="493"/>
      <c r="J103" s="493"/>
      <c r="K103" s="493"/>
      <c r="L103" s="493"/>
      <c r="M103" s="493"/>
      <c r="N103" s="493"/>
      <c r="O103" s="493"/>
      <c r="P103" s="494"/>
      <c r="Q103" s="495"/>
      <c r="R103" s="495">
        <v>318000</v>
      </c>
      <c r="S103" s="68"/>
    </row>
    <row r="104" spans="1:19" s="18" customFormat="1" ht="31.5" hidden="1" x14ac:dyDescent="0.25">
      <c r="A104" s="496" t="s">
        <v>1008</v>
      </c>
      <c r="B104" s="203" t="s">
        <v>1009</v>
      </c>
      <c r="C104" s="203" t="s">
        <v>1009</v>
      </c>
      <c r="D104" s="498"/>
      <c r="E104" s="498">
        <v>1</v>
      </c>
      <c r="F104" s="498"/>
      <c r="G104" s="498"/>
      <c r="H104" s="498"/>
      <c r="I104" s="498"/>
      <c r="J104" s="498"/>
      <c r="K104" s="498"/>
      <c r="L104" s="498"/>
      <c r="M104" s="498"/>
      <c r="N104" s="498"/>
      <c r="O104" s="498"/>
      <c r="P104" s="505"/>
      <c r="Q104" s="428"/>
      <c r="R104" s="429"/>
      <c r="S104" s="301"/>
    </row>
    <row r="105" spans="1:19" s="18" customFormat="1" ht="47.25" hidden="1" x14ac:dyDescent="0.25">
      <c r="A105" s="496" t="s">
        <v>1010</v>
      </c>
      <c r="B105" s="203" t="s">
        <v>1011</v>
      </c>
      <c r="C105" s="203" t="s">
        <v>1011</v>
      </c>
      <c r="D105" s="498"/>
      <c r="E105" s="498"/>
      <c r="F105" s="498"/>
      <c r="G105" s="498"/>
      <c r="H105" s="498">
        <v>1</v>
      </c>
      <c r="I105" s="498"/>
      <c r="J105" s="498"/>
      <c r="K105" s="498"/>
      <c r="L105" s="498"/>
      <c r="M105" s="498"/>
      <c r="N105" s="498"/>
      <c r="O105" s="498"/>
      <c r="P105" s="505"/>
      <c r="Q105" s="428"/>
      <c r="R105" s="429"/>
      <c r="S105" s="301"/>
    </row>
    <row r="106" spans="1:19" s="18" customFormat="1" ht="63" hidden="1" x14ac:dyDescent="0.25">
      <c r="A106" s="496" t="s">
        <v>1012</v>
      </c>
      <c r="B106" s="203" t="s">
        <v>993</v>
      </c>
      <c r="C106" s="203" t="s">
        <v>993</v>
      </c>
      <c r="D106" s="498"/>
      <c r="E106" s="498"/>
      <c r="F106" s="498"/>
      <c r="G106" s="498"/>
      <c r="H106" s="498"/>
      <c r="I106" s="498">
        <v>1</v>
      </c>
      <c r="J106" s="498"/>
      <c r="K106" s="498"/>
      <c r="L106" s="498"/>
      <c r="M106" s="498"/>
      <c r="N106" s="498"/>
      <c r="O106" s="498"/>
      <c r="P106" s="505"/>
      <c r="Q106" s="428"/>
      <c r="R106" s="429"/>
      <c r="S106" s="301"/>
    </row>
    <row r="107" spans="1:19" s="18" customFormat="1" ht="47.25" hidden="1" x14ac:dyDescent="0.25">
      <c r="A107" s="496" t="s">
        <v>1013</v>
      </c>
      <c r="B107" s="203" t="s">
        <v>1014</v>
      </c>
      <c r="C107" s="203" t="s">
        <v>1015</v>
      </c>
      <c r="D107" s="498"/>
      <c r="E107" s="498">
        <v>1</v>
      </c>
      <c r="F107" s="498"/>
      <c r="G107" s="498"/>
      <c r="H107" s="498"/>
      <c r="I107" s="498"/>
      <c r="J107" s="498"/>
      <c r="K107" s="498"/>
      <c r="L107" s="498"/>
      <c r="M107" s="498"/>
      <c r="N107" s="498"/>
      <c r="O107" s="498"/>
      <c r="P107" s="505"/>
      <c r="Q107" s="428"/>
      <c r="R107" s="429"/>
      <c r="S107" s="301"/>
    </row>
    <row r="108" spans="1:19" s="18" customFormat="1" ht="31.5" hidden="1" x14ac:dyDescent="0.25">
      <c r="A108" s="496" t="s">
        <v>1016</v>
      </c>
      <c r="B108" s="203" t="s">
        <v>1017</v>
      </c>
      <c r="C108" s="203" t="s">
        <v>1018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498"/>
      <c r="N108" s="498"/>
      <c r="O108" s="498"/>
      <c r="P108" s="505"/>
      <c r="Q108" s="428"/>
      <c r="R108" s="429"/>
      <c r="S108" s="301"/>
    </row>
    <row r="109" spans="1:19" s="18" customFormat="1" ht="63" hidden="1" x14ac:dyDescent="0.25">
      <c r="A109" s="490" t="s">
        <v>1019</v>
      </c>
      <c r="B109" s="491" t="s">
        <v>1020</v>
      </c>
      <c r="C109" s="492"/>
      <c r="D109" s="493"/>
      <c r="E109" s="493"/>
      <c r="F109" s="493"/>
      <c r="G109" s="493"/>
      <c r="H109" s="493"/>
      <c r="I109" s="493"/>
      <c r="J109" s="493"/>
      <c r="K109" s="493"/>
      <c r="L109" s="493"/>
      <c r="M109" s="493"/>
      <c r="N109" s="493"/>
      <c r="O109" s="493"/>
      <c r="P109" s="494"/>
      <c r="Q109" s="495"/>
      <c r="R109" s="495">
        <v>514100</v>
      </c>
      <c r="S109" s="68"/>
    </row>
    <row r="110" spans="1:19" s="18" customFormat="1" ht="47.25" hidden="1" x14ac:dyDescent="0.25">
      <c r="A110" s="496" t="s">
        <v>1021</v>
      </c>
      <c r="B110" s="203" t="s">
        <v>1022</v>
      </c>
      <c r="C110" s="196" t="s">
        <v>1023</v>
      </c>
      <c r="D110" s="498"/>
      <c r="E110" s="498"/>
      <c r="F110" s="498"/>
      <c r="G110" s="498">
        <v>3</v>
      </c>
      <c r="H110" s="498"/>
      <c r="I110" s="498"/>
      <c r="J110" s="498"/>
      <c r="K110" s="498"/>
      <c r="L110" s="498"/>
      <c r="M110" s="498"/>
      <c r="N110" s="498"/>
      <c r="O110" s="498"/>
      <c r="P110" s="505"/>
      <c r="Q110" s="428"/>
      <c r="R110" s="429"/>
      <c r="S110" s="301"/>
    </row>
    <row r="111" spans="1:19" s="18" customFormat="1" ht="47.25" hidden="1" x14ac:dyDescent="0.25">
      <c r="A111" s="496" t="s">
        <v>1024</v>
      </c>
      <c r="B111" s="203" t="s">
        <v>1022</v>
      </c>
      <c r="C111" s="196" t="s">
        <v>1023</v>
      </c>
      <c r="D111" s="498"/>
      <c r="E111" s="498"/>
      <c r="F111" s="498">
        <v>3</v>
      </c>
      <c r="G111" s="498"/>
      <c r="H111" s="498"/>
      <c r="I111" s="498"/>
      <c r="J111" s="498"/>
      <c r="K111" s="498"/>
      <c r="L111" s="498"/>
      <c r="M111" s="498"/>
      <c r="N111" s="498"/>
      <c r="O111" s="498"/>
      <c r="P111" s="505"/>
      <c r="Q111" s="428"/>
      <c r="R111" s="429"/>
      <c r="S111" s="301"/>
    </row>
    <row r="112" spans="1:19" s="18" customFormat="1" ht="47.25" hidden="1" x14ac:dyDescent="0.25">
      <c r="A112" s="496" t="s">
        <v>1025</v>
      </c>
      <c r="B112" s="203" t="s">
        <v>1022</v>
      </c>
      <c r="C112" s="196" t="s">
        <v>1026</v>
      </c>
      <c r="D112" s="498"/>
      <c r="E112" s="498"/>
      <c r="F112" s="498"/>
      <c r="G112" s="498"/>
      <c r="H112" s="498">
        <v>2</v>
      </c>
      <c r="I112" s="498"/>
      <c r="J112" s="498"/>
      <c r="K112" s="498"/>
      <c r="L112" s="498"/>
      <c r="M112" s="498"/>
      <c r="N112" s="498"/>
      <c r="O112" s="498"/>
      <c r="P112" s="505"/>
      <c r="Q112" s="428"/>
      <c r="R112" s="429"/>
      <c r="S112" s="301"/>
    </row>
    <row r="113" spans="1:19" s="18" customFormat="1" ht="47.25" hidden="1" x14ac:dyDescent="0.25">
      <c r="A113" s="496" t="s">
        <v>1027</v>
      </c>
      <c r="B113" s="203" t="s">
        <v>1022</v>
      </c>
      <c r="C113" s="196" t="s">
        <v>1026</v>
      </c>
      <c r="D113" s="498"/>
      <c r="E113" s="498"/>
      <c r="F113" s="498"/>
      <c r="G113" s="498"/>
      <c r="H113" s="498"/>
      <c r="I113" s="498"/>
      <c r="J113" s="498"/>
      <c r="K113" s="498">
        <v>2</v>
      </c>
      <c r="L113" s="498"/>
      <c r="M113" s="498"/>
      <c r="N113" s="498"/>
      <c r="O113" s="498"/>
      <c r="P113" s="505"/>
      <c r="Q113" s="428"/>
      <c r="R113" s="429"/>
      <c r="S113" s="301"/>
    </row>
    <row r="114" spans="1:19" s="18" customFormat="1" ht="47.25" hidden="1" x14ac:dyDescent="0.25">
      <c r="A114" s="490" t="s">
        <v>1028</v>
      </c>
      <c r="B114" s="491" t="s">
        <v>1029</v>
      </c>
      <c r="C114" s="492"/>
      <c r="D114" s="493"/>
      <c r="E114" s="493"/>
      <c r="F114" s="493"/>
      <c r="G114" s="493"/>
      <c r="H114" s="493"/>
      <c r="I114" s="493"/>
      <c r="J114" s="493"/>
      <c r="K114" s="493"/>
      <c r="L114" s="493"/>
      <c r="M114" s="493"/>
      <c r="N114" s="493"/>
      <c r="O114" s="493"/>
      <c r="P114" s="494"/>
      <c r="Q114" s="495"/>
      <c r="R114" s="495"/>
      <c r="S114" s="68"/>
    </row>
    <row r="115" spans="1:19" s="18" customFormat="1" ht="31.5" hidden="1" x14ac:dyDescent="0.25">
      <c r="A115" s="496" t="s">
        <v>1030</v>
      </c>
      <c r="B115" s="203" t="s">
        <v>1031</v>
      </c>
      <c r="C115" s="203" t="s">
        <v>1032</v>
      </c>
      <c r="D115" s="498"/>
      <c r="E115" s="498"/>
      <c r="F115" s="498"/>
      <c r="G115" s="498">
        <v>12</v>
      </c>
      <c r="H115" s="498"/>
      <c r="I115" s="498"/>
      <c r="J115" s="498"/>
      <c r="K115" s="498"/>
      <c r="L115" s="498"/>
      <c r="M115" s="498"/>
      <c r="N115" s="498"/>
      <c r="O115" s="498"/>
      <c r="P115" s="505"/>
      <c r="Q115" s="428"/>
      <c r="R115" s="429"/>
      <c r="S115" s="301"/>
    </row>
    <row r="116" spans="1:19" s="18" customFormat="1" ht="47.25" hidden="1" x14ac:dyDescent="0.25">
      <c r="A116" s="496" t="s">
        <v>1033</v>
      </c>
      <c r="B116" s="203" t="s">
        <v>1034</v>
      </c>
      <c r="C116" s="203" t="s">
        <v>1035</v>
      </c>
      <c r="D116" s="498"/>
      <c r="E116" s="498"/>
      <c r="F116" s="498"/>
      <c r="G116" s="498"/>
      <c r="H116" s="498"/>
      <c r="I116" s="498"/>
      <c r="J116" s="498"/>
      <c r="K116" s="498"/>
      <c r="L116" s="498"/>
      <c r="M116" s="498"/>
      <c r="N116" s="498"/>
      <c r="O116" s="498"/>
      <c r="P116" s="505"/>
      <c r="Q116" s="428"/>
      <c r="R116" s="429"/>
      <c r="S116" s="301"/>
    </row>
    <row r="117" spans="1:19" s="18" customFormat="1" ht="141.75" hidden="1" x14ac:dyDescent="0.25">
      <c r="A117" s="496" t="s">
        <v>1036</v>
      </c>
      <c r="B117" s="203" t="s">
        <v>1037</v>
      </c>
      <c r="C117" s="203" t="s">
        <v>1038</v>
      </c>
      <c r="D117" s="498"/>
      <c r="E117" s="498"/>
      <c r="F117" s="498"/>
      <c r="G117" s="498"/>
      <c r="H117" s="498"/>
      <c r="I117" s="498"/>
      <c r="J117" s="498"/>
      <c r="K117" s="498"/>
      <c r="L117" s="498"/>
      <c r="M117" s="498"/>
      <c r="N117" s="498"/>
      <c r="O117" s="498"/>
      <c r="P117" s="505"/>
      <c r="Q117" s="428"/>
      <c r="R117" s="429"/>
      <c r="S117" s="301"/>
    </row>
    <row r="118" spans="1:19" s="18" customFormat="1" ht="31.5" hidden="1" x14ac:dyDescent="0.25">
      <c r="A118" s="490" t="s">
        <v>835</v>
      </c>
      <c r="B118" s="491" t="s">
        <v>1039</v>
      </c>
      <c r="C118" s="492"/>
      <c r="D118" s="493"/>
      <c r="E118" s="493"/>
      <c r="F118" s="493"/>
      <c r="G118" s="493"/>
      <c r="H118" s="493"/>
      <c r="I118" s="493"/>
      <c r="J118" s="493"/>
      <c r="K118" s="493"/>
      <c r="L118" s="493"/>
      <c r="M118" s="493"/>
      <c r="N118" s="493"/>
      <c r="O118" s="493"/>
      <c r="P118" s="494"/>
      <c r="Q118" s="495"/>
      <c r="R118" s="495"/>
      <c r="S118" s="68"/>
    </row>
    <row r="119" spans="1:19" s="18" customFormat="1" ht="47.25" hidden="1" x14ac:dyDescent="0.25">
      <c r="A119" s="496" t="s">
        <v>1040</v>
      </c>
      <c r="B119" s="203" t="s">
        <v>1041</v>
      </c>
      <c r="C119" s="203" t="s">
        <v>1041</v>
      </c>
      <c r="D119" s="498"/>
      <c r="E119" s="498"/>
      <c r="F119" s="498"/>
      <c r="G119" s="498"/>
      <c r="H119" s="498"/>
      <c r="I119" s="498"/>
      <c r="J119" s="498"/>
      <c r="K119" s="498"/>
      <c r="L119" s="498"/>
      <c r="M119" s="498"/>
      <c r="N119" s="498"/>
      <c r="O119" s="498"/>
      <c r="P119" s="505"/>
      <c r="Q119" s="428"/>
      <c r="R119" s="429"/>
      <c r="S119" s="301"/>
    </row>
    <row r="120" spans="1:19" s="18" customFormat="1" ht="63" hidden="1" x14ac:dyDescent="0.25">
      <c r="A120" s="504" t="s">
        <v>1042</v>
      </c>
      <c r="B120" s="203" t="s">
        <v>1043</v>
      </c>
      <c r="C120" s="203" t="s">
        <v>1044</v>
      </c>
      <c r="D120" s="498"/>
      <c r="E120" s="498">
        <v>1</v>
      </c>
      <c r="F120" s="498"/>
      <c r="G120" s="498"/>
      <c r="H120" s="498"/>
      <c r="I120" s="498"/>
      <c r="J120" s="498"/>
      <c r="K120" s="498"/>
      <c r="L120" s="498"/>
      <c r="M120" s="498"/>
      <c r="N120" s="498"/>
      <c r="O120" s="498"/>
      <c r="P120" s="505"/>
      <c r="Q120" s="428"/>
      <c r="R120" s="429"/>
      <c r="S120" s="301"/>
    </row>
    <row r="121" spans="1:19" s="18" customFormat="1" ht="63" hidden="1" x14ac:dyDescent="0.25">
      <c r="A121" s="504" t="s">
        <v>1045</v>
      </c>
      <c r="B121" s="203" t="s">
        <v>1046</v>
      </c>
      <c r="C121" s="506" t="s">
        <v>1047</v>
      </c>
      <c r="D121" s="498"/>
      <c r="E121" s="498">
        <v>6</v>
      </c>
      <c r="F121" s="498"/>
      <c r="G121" s="498"/>
      <c r="H121" s="498"/>
      <c r="I121" s="498"/>
      <c r="J121" s="498"/>
      <c r="K121" s="498"/>
      <c r="L121" s="498"/>
      <c r="M121" s="498"/>
      <c r="N121" s="498"/>
      <c r="O121" s="498"/>
      <c r="P121" s="505"/>
      <c r="Q121" s="428"/>
      <c r="R121" s="429"/>
      <c r="S121" s="301"/>
    </row>
    <row r="122" spans="1:19" s="18" customFormat="1" ht="31.5" hidden="1" x14ac:dyDescent="0.25">
      <c r="A122" s="504" t="s">
        <v>1048</v>
      </c>
      <c r="B122" s="203" t="s">
        <v>1049</v>
      </c>
      <c r="C122" s="203" t="s">
        <v>853</v>
      </c>
      <c r="D122" s="498"/>
      <c r="E122" s="498"/>
      <c r="F122" s="498">
        <v>1</v>
      </c>
      <c r="G122" s="498"/>
      <c r="H122" s="498"/>
      <c r="I122" s="498">
        <v>1</v>
      </c>
      <c r="J122" s="498"/>
      <c r="K122" s="498"/>
      <c r="L122" s="498"/>
      <c r="M122" s="498"/>
      <c r="N122" s="498"/>
      <c r="O122" s="498"/>
      <c r="P122" s="505"/>
      <c r="Q122" s="428"/>
      <c r="R122" s="429"/>
      <c r="S122" s="301"/>
    </row>
    <row r="123" spans="1:19" s="18" customFormat="1" ht="31.5" hidden="1" x14ac:dyDescent="0.25">
      <c r="A123" s="496" t="s">
        <v>1050</v>
      </c>
      <c r="B123" s="203" t="s">
        <v>1051</v>
      </c>
      <c r="C123" s="203" t="s">
        <v>1051</v>
      </c>
      <c r="D123" s="498"/>
      <c r="E123" s="498"/>
      <c r="F123" s="498">
        <v>1</v>
      </c>
      <c r="G123" s="498"/>
      <c r="H123" s="498"/>
      <c r="I123" s="498"/>
      <c r="J123" s="498"/>
      <c r="K123" s="498"/>
      <c r="L123" s="498"/>
      <c r="M123" s="498"/>
      <c r="N123" s="498"/>
      <c r="O123" s="498"/>
      <c r="P123" s="505"/>
      <c r="Q123" s="428"/>
      <c r="R123" s="429"/>
      <c r="S123" s="301"/>
    </row>
    <row r="124" spans="1:19" s="18" customFormat="1" ht="31.5" hidden="1" x14ac:dyDescent="0.25">
      <c r="A124" s="507" t="s">
        <v>1052</v>
      </c>
      <c r="B124" s="203" t="s">
        <v>1053</v>
      </c>
      <c r="C124" s="203" t="s">
        <v>1053</v>
      </c>
      <c r="D124" s="498"/>
      <c r="E124" s="498"/>
      <c r="F124" s="498">
        <v>1</v>
      </c>
      <c r="G124" s="498"/>
      <c r="H124" s="498"/>
      <c r="I124" s="498"/>
      <c r="J124" s="498"/>
      <c r="K124" s="498"/>
      <c r="L124" s="498"/>
      <c r="M124" s="498"/>
      <c r="N124" s="498"/>
      <c r="O124" s="498"/>
      <c r="P124" s="505"/>
      <c r="Q124" s="428"/>
      <c r="R124" s="429"/>
      <c r="S124" s="301"/>
    </row>
    <row r="125" spans="1:19" s="18" customFormat="1" ht="78.75" hidden="1" x14ac:dyDescent="0.25">
      <c r="A125" s="507" t="s">
        <v>1054</v>
      </c>
      <c r="B125" s="203" t="s">
        <v>1055</v>
      </c>
      <c r="C125" s="203" t="s">
        <v>1056</v>
      </c>
      <c r="D125" s="498">
        <v>4</v>
      </c>
      <c r="E125" s="498">
        <v>4</v>
      </c>
      <c r="F125" s="498">
        <v>4</v>
      </c>
      <c r="G125" s="498">
        <v>4</v>
      </c>
      <c r="H125" s="498">
        <v>4</v>
      </c>
      <c r="I125" s="498">
        <v>4</v>
      </c>
      <c r="J125" s="498">
        <v>4</v>
      </c>
      <c r="K125" s="498">
        <v>4</v>
      </c>
      <c r="L125" s="498">
        <v>4</v>
      </c>
      <c r="M125" s="498">
        <v>4</v>
      </c>
      <c r="N125" s="498">
        <v>4</v>
      </c>
      <c r="O125" s="498">
        <v>4</v>
      </c>
      <c r="P125" s="505"/>
      <c r="Q125" s="428"/>
      <c r="R125" s="429"/>
      <c r="S125" s="301"/>
    </row>
    <row r="126" spans="1:19" s="18" customFormat="1" ht="47.25" hidden="1" x14ac:dyDescent="0.25">
      <c r="A126" s="504" t="s">
        <v>1057</v>
      </c>
      <c r="B126" s="203" t="s">
        <v>1058</v>
      </c>
      <c r="C126" s="203" t="s">
        <v>1059</v>
      </c>
      <c r="D126" s="498">
        <v>1</v>
      </c>
      <c r="E126" s="498">
        <v>1</v>
      </c>
      <c r="F126" s="498">
        <v>1</v>
      </c>
      <c r="G126" s="498">
        <v>1</v>
      </c>
      <c r="H126" s="498">
        <v>1</v>
      </c>
      <c r="I126" s="498">
        <v>1</v>
      </c>
      <c r="J126" s="498">
        <v>1</v>
      </c>
      <c r="K126" s="498">
        <v>1</v>
      </c>
      <c r="L126" s="498">
        <v>1</v>
      </c>
      <c r="M126" s="498">
        <v>1</v>
      </c>
      <c r="N126" s="498">
        <v>1</v>
      </c>
      <c r="O126" s="498">
        <v>1</v>
      </c>
      <c r="P126" s="505"/>
      <c r="Q126" s="428"/>
      <c r="R126" s="429"/>
      <c r="S126" s="301"/>
    </row>
    <row r="127" spans="1:19" s="18" customFormat="1" ht="78.75" hidden="1" x14ac:dyDescent="0.25">
      <c r="A127" s="490" t="s">
        <v>1060</v>
      </c>
      <c r="B127" s="491" t="s">
        <v>1061</v>
      </c>
      <c r="C127" s="492"/>
      <c r="D127" s="493"/>
      <c r="E127" s="493"/>
      <c r="F127" s="493"/>
      <c r="G127" s="493"/>
      <c r="H127" s="493"/>
      <c r="I127" s="493"/>
      <c r="J127" s="493"/>
      <c r="K127" s="493"/>
      <c r="L127" s="493"/>
      <c r="M127" s="493"/>
      <c r="N127" s="493"/>
      <c r="O127" s="493"/>
      <c r="P127" s="494"/>
      <c r="Q127" s="495"/>
      <c r="R127" s="495"/>
      <c r="S127" s="68"/>
    </row>
    <row r="128" spans="1:19" s="18" customFormat="1" ht="31.5" hidden="1" x14ac:dyDescent="0.25">
      <c r="A128" s="496" t="s">
        <v>1062</v>
      </c>
      <c r="B128" s="203" t="s">
        <v>1063</v>
      </c>
      <c r="C128" s="203" t="s">
        <v>1064</v>
      </c>
      <c r="D128" s="498"/>
      <c r="E128" s="498"/>
      <c r="F128" s="498"/>
      <c r="G128" s="498"/>
      <c r="H128" s="498"/>
      <c r="I128" s="498"/>
      <c r="J128" s="498">
        <v>5</v>
      </c>
      <c r="K128" s="498"/>
      <c r="L128" s="498"/>
      <c r="M128" s="498"/>
      <c r="N128" s="498"/>
      <c r="O128" s="498"/>
      <c r="P128" s="505"/>
      <c r="Q128" s="428"/>
      <c r="R128" s="429"/>
      <c r="S128" s="301"/>
    </row>
    <row r="129" spans="1:19" s="18" customFormat="1" ht="47.25" hidden="1" x14ac:dyDescent="0.25">
      <c r="A129" s="496" t="s">
        <v>1065</v>
      </c>
      <c r="B129" s="203" t="s">
        <v>1066</v>
      </c>
      <c r="C129" s="203" t="s">
        <v>1066</v>
      </c>
      <c r="D129" s="498"/>
      <c r="E129" s="498"/>
      <c r="F129" s="498"/>
      <c r="G129" s="498"/>
      <c r="H129" s="498"/>
      <c r="I129" s="498"/>
      <c r="J129" s="498"/>
      <c r="K129" s="498">
        <v>1</v>
      </c>
      <c r="L129" s="498"/>
      <c r="M129" s="498"/>
      <c r="N129" s="498"/>
      <c r="O129" s="498"/>
      <c r="P129" s="505"/>
      <c r="Q129" s="428"/>
      <c r="R129" s="429"/>
      <c r="S129" s="301"/>
    </row>
    <row r="130" spans="1:19" s="18" customFormat="1" ht="47.25" hidden="1" x14ac:dyDescent="0.25">
      <c r="A130" s="496" t="s">
        <v>1067</v>
      </c>
      <c r="B130" s="203" t="s">
        <v>1068</v>
      </c>
      <c r="C130" s="203" t="s">
        <v>1069</v>
      </c>
      <c r="D130" s="498">
        <v>1</v>
      </c>
      <c r="E130" s="498"/>
      <c r="F130" s="498"/>
      <c r="G130" s="498"/>
      <c r="H130" s="498"/>
      <c r="I130" s="498"/>
      <c r="J130" s="498"/>
      <c r="K130" s="498"/>
      <c r="L130" s="498"/>
      <c r="M130" s="498"/>
      <c r="N130" s="498"/>
      <c r="O130" s="498"/>
      <c r="P130" s="505"/>
      <c r="Q130" s="428"/>
      <c r="R130" s="429"/>
      <c r="S130" s="301"/>
    </row>
    <row r="131" spans="1:19" s="18" customFormat="1" ht="94.5" hidden="1" x14ac:dyDescent="0.25">
      <c r="A131" s="496" t="s">
        <v>1070</v>
      </c>
      <c r="B131" s="203" t="s">
        <v>1071</v>
      </c>
      <c r="C131" s="203" t="s">
        <v>819</v>
      </c>
      <c r="D131" s="498"/>
      <c r="E131" s="498"/>
      <c r="F131" s="498"/>
      <c r="G131" s="498"/>
      <c r="H131" s="498"/>
      <c r="I131" s="498">
        <v>1</v>
      </c>
      <c r="J131" s="498"/>
      <c r="K131" s="498"/>
      <c r="L131" s="498"/>
      <c r="M131" s="498"/>
      <c r="N131" s="498"/>
      <c r="O131" s="498">
        <v>1</v>
      </c>
      <c r="P131" s="505"/>
      <c r="Q131" s="428"/>
      <c r="R131" s="429"/>
      <c r="S131" s="301"/>
    </row>
    <row r="132" spans="1:19" s="18" customFormat="1" ht="31.5" hidden="1" x14ac:dyDescent="0.25">
      <c r="A132" s="496" t="s">
        <v>1072</v>
      </c>
      <c r="B132" s="203" t="s">
        <v>1073</v>
      </c>
      <c r="C132" s="203" t="s">
        <v>1074</v>
      </c>
      <c r="D132" s="498"/>
      <c r="E132" s="498"/>
      <c r="F132" s="498"/>
      <c r="G132" s="498"/>
      <c r="H132" s="498"/>
      <c r="I132" s="498"/>
      <c r="J132" s="498">
        <v>1</v>
      </c>
      <c r="K132" s="498"/>
      <c r="L132" s="498"/>
      <c r="M132" s="498"/>
      <c r="N132" s="498"/>
      <c r="O132" s="498"/>
      <c r="P132" s="505"/>
      <c r="Q132" s="428"/>
      <c r="R132" s="429"/>
      <c r="S132" s="301"/>
    </row>
    <row r="133" spans="1:19" s="18" customFormat="1" ht="47.25" hidden="1" x14ac:dyDescent="0.25">
      <c r="A133" s="496" t="s">
        <v>1075</v>
      </c>
      <c r="B133" s="203" t="s">
        <v>1076</v>
      </c>
      <c r="C133" s="203" t="s">
        <v>1077</v>
      </c>
      <c r="D133" s="498">
        <v>1</v>
      </c>
      <c r="E133" s="498"/>
      <c r="F133" s="498"/>
      <c r="G133" s="498"/>
      <c r="H133" s="498"/>
      <c r="I133" s="498"/>
      <c r="J133" s="498"/>
      <c r="K133" s="498"/>
      <c r="L133" s="498"/>
      <c r="M133" s="498"/>
      <c r="N133" s="498"/>
      <c r="O133" s="498"/>
      <c r="P133" s="505"/>
      <c r="Q133" s="428"/>
      <c r="R133" s="429"/>
      <c r="S133" s="301"/>
    </row>
    <row r="134" spans="1:19" s="18" customFormat="1" ht="31.5" hidden="1" x14ac:dyDescent="0.25">
      <c r="A134" s="504" t="s">
        <v>1078</v>
      </c>
      <c r="B134" s="203" t="s">
        <v>1079</v>
      </c>
      <c r="C134" s="203" t="s">
        <v>1080</v>
      </c>
      <c r="D134" s="498"/>
      <c r="E134" s="498"/>
      <c r="F134" s="498"/>
      <c r="G134" s="498"/>
      <c r="H134" s="498"/>
      <c r="I134" s="498"/>
      <c r="J134" s="498"/>
      <c r="K134" s="498"/>
      <c r="L134" s="498"/>
      <c r="M134" s="498"/>
      <c r="N134" s="498"/>
      <c r="O134" s="498"/>
      <c r="P134" s="505"/>
      <c r="Q134" s="428"/>
      <c r="R134" s="429"/>
      <c r="S134" s="301"/>
    </row>
    <row r="135" spans="1:19" s="18" customFormat="1" ht="78.75" hidden="1" x14ac:dyDescent="0.25">
      <c r="A135" s="504" t="s">
        <v>1081</v>
      </c>
      <c r="B135" s="203" t="s">
        <v>1082</v>
      </c>
      <c r="C135" s="203" t="s">
        <v>1083</v>
      </c>
      <c r="D135" s="498"/>
      <c r="E135" s="498"/>
      <c r="F135" s="498"/>
      <c r="G135" s="498"/>
      <c r="H135" s="498"/>
      <c r="I135" s="498"/>
      <c r="J135" s="498"/>
      <c r="K135" s="498"/>
      <c r="L135" s="498"/>
      <c r="M135" s="498"/>
      <c r="N135" s="498"/>
      <c r="O135" s="498">
        <v>16</v>
      </c>
      <c r="P135" s="505"/>
      <c r="Q135" s="428"/>
      <c r="R135" s="429"/>
      <c r="S135" s="301"/>
    </row>
    <row r="136" spans="1:19" s="18" customFormat="1" ht="31.5" hidden="1" x14ac:dyDescent="0.25">
      <c r="A136" s="496" t="s">
        <v>1084</v>
      </c>
      <c r="B136" s="168" t="s">
        <v>1074</v>
      </c>
      <c r="C136" s="168" t="s">
        <v>1074</v>
      </c>
      <c r="D136" s="498"/>
      <c r="E136" s="498"/>
      <c r="F136" s="498"/>
      <c r="G136" s="498"/>
      <c r="H136" s="498"/>
      <c r="I136" s="498"/>
      <c r="J136" s="498"/>
      <c r="K136" s="498"/>
      <c r="L136" s="498">
        <v>1</v>
      </c>
      <c r="M136" s="498"/>
      <c r="N136" s="498"/>
      <c r="O136" s="498"/>
      <c r="P136" s="198"/>
      <c r="Q136" s="428"/>
      <c r="R136" s="429"/>
      <c r="S136" s="301"/>
    </row>
    <row r="137" spans="1:19" s="18" customFormat="1" ht="63" hidden="1" x14ac:dyDescent="0.25">
      <c r="A137" s="496" t="s">
        <v>1085</v>
      </c>
      <c r="B137" s="203" t="s">
        <v>1086</v>
      </c>
      <c r="C137" s="203" t="s">
        <v>1087</v>
      </c>
      <c r="D137" s="498"/>
      <c r="E137" s="498"/>
      <c r="F137" s="498"/>
      <c r="G137" s="498"/>
      <c r="H137" s="498"/>
      <c r="I137" s="498"/>
      <c r="J137" s="498"/>
      <c r="K137" s="498"/>
      <c r="L137" s="498"/>
      <c r="M137" s="498"/>
      <c r="N137" s="498"/>
      <c r="O137" s="498"/>
      <c r="P137" s="505"/>
      <c r="Q137" s="428"/>
      <c r="R137" s="429"/>
      <c r="S137" s="301"/>
    </row>
    <row r="138" spans="1:19" s="18" customFormat="1" ht="31.5" hidden="1" x14ac:dyDescent="0.25">
      <c r="A138" s="490" t="s">
        <v>1088</v>
      </c>
      <c r="B138" s="491" t="s">
        <v>1089</v>
      </c>
      <c r="C138" s="492"/>
      <c r="D138" s="493"/>
      <c r="E138" s="493"/>
      <c r="F138" s="508">
        <v>1</v>
      </c>
      <c r="G138" s="493"/>
      <c r="H138" s="493"/>
      <c r="I138" s="493"/>
      <c r="J138" s="493"/>
      <c r="K138" s="493"/>
      <c r="L138" s="493"/>
      <c r="M138" s="493"/>
      <c r="N138" s="493"/>
      <c r="O138" s="493"/>
      <c r="P138" s="494"/>
      <c r="Q138" s="495"/>
      <c r="R138" s="495"/>
      <c r="S138" s="68"/>
    </row>
    <row r="139" spans="1:19" s="18" customFormat="1" ht="31.5" hidden="1" x14ac:dyDescent="0.25">
      <c r="A139" s="496" t="s">
        <v>1090</v>
      </c>
      <c r="B139" s="203" t="s">
        <v>1091</v>
      </c>
      <c r="C139" s="203" t="s">
        <v>1092</v>
      </c>
      <c r="D139" s="498"/>
      <c r="E139" s="498">
        <v>1</v>
      </c>
      <c r="F139" s="498"/>
      <c r="G139" s="498"/>
      <c r="H139" s="498"/>
      <c r="I139" s="498"/>
      <c r="J139" s="498"/>
      <c r="K139" s="498"/>
      <c r="L139" s="498"/>
      <c r="M139" s="498"/>
      <c r="N139" s="498"/>
      <c r="O139" s="498"/>
      <c r="P139" s="505"/>
      <c r="Q139" s="428"/>
      <c r="R139" s="429"/>
      <c r="S139" s="301"/>
    </row>
    <row r="140" spans="1:19" s="18" customFormat="1" ht="31.5" hidden="1" x14ac:dyDescent="0.25">
      <c r="A140" s="504" t="s">
        <v>1093</v>
      </c>
      <c r="B140" s="203" t="s">
        <v>1094</v>
      </c>
      <c r="C140" s="203" t="s">
        <v>690</v>
      </c>
      <c r="D140" s="498"/>
      <c r="E140" s="498">
        <v>1</v>
      </c>
      <c r="F140" s="498"/>
      <c r="G140" s="498"/>
      <c r="H140" s="498"/>
      <c r="I140" s="498"/>
      <c r="J140" s="498"/>
      <c r="K140" s="498"/>
      <c r="L140" s="498"/>
      <c r="M140" s="498"/>
      <c r="N140" s="498"/>
      <c r="O140" s="498"/>
      <c r="P140" s="505"/>
      <c r="Q140" s="428"/>
      <c r="R140" s="429"/>
      <c r="S140" s="301"/>
    </row>
    <row r="141" spans="1:19" s="18" customFormat="1" ht="47.25" hidden="1" x14ac:dyDescent="0.25">
      <c r="A141" s="504" t="s">
        <v>1095</v>
      </c>
      <c r="B141" s="203" t="s">
        <v>1096</v>
      </c>
      <c r="C141" s="203" t="s">
        <v>690</v>
      </c>
      <c r="D141" s="498"/>
      <c r="E141" s="498">
        <v>1</v>
      </c>
      <c r="F141" s="498"/>
      <c r="G141" s="498"/>
      <c r="H141" s="498"/>
      <c r="I141" s="498"/>
      <c r="J141" s="498"/>
      <c r="K141" s="498"/>
      <c r="L141" s="498"/>
      <c r="M141" s="498"/>
      <c r="N141" s="498"/>
      <c r="O141" s="498"/>
      <c r="P141" s="505"/>
      <c r="Q141" s="428"/>
      <c r="R141" s="429"/>
      <c r="S141" s="301"/>
    </row>
    <row r="142" spans="1:19" s="18" customFormat="1" ht="31.5" hidden="1" x14ac:dyDescent="0.25">
      <c r="A142" s="504" t="s">
        <v>1097</v>
      </c>
      <c r="B142" s="203" t="s">
        <v>1098</v>
      </c>
      <c r="C142" s="203" t="s">
        <v>1099</v>
      </c>
      <c r="D142" s="498"/>
      <c r="E142" s="498">
        <v>1</v>
      </c>
      <c r="F142" s="498"/>
      <c r="G142" s="498"/>
      <c r="H142" s="498"/>
      <c r="I142" s="498"/>
      <c r="J142" s="498"/>
      <c r="K142" s="498"/>
      <c r="L142" s="498"/>
      <c r="M142" s="498"/>
      <c r="N142" s="498"/>
      <c r="O142" s="498"/>
      <c r="P142" s="505"/>
      <c r="Q142" s="428"/>
      <c r="R142" s="429"/>
      <c r="S142" s="301"/>
    </row>
    <row r="143" spans="1:19" s="18" customFormat="1" ht="31.5" hidden="1" x14ac:dyDescent="0.25">
      <c r="A143" s="496" t="s">
        <v>1100</v>
      </c>
      <c r="B143" s="203" t="s">
        <v>1101</v>
      </c>
      <c r="C143" s="203"/>
      <c r="D143" s="498"/>
      <c r="E143" s="498"/>
      <c r="F143" s="498">
        <v>1</v>
      </c>
      <c r="G143" s="498"/>
      <c r="H143" s="498"/>
      <c r="I143" s="498"/>
      <c r="J143" s="498"/>
      <c r="K143" s="498"/>
      <c r="L143" s="498"/>
      <c r="M143" s="498"/>
      <c r="N143" s="498"/>
      <c r="O143" s="498"/>
      <c r="P143" s="505"/>
      <c r="Q143" s="428"/>
      <c r="R143" s="429"/>
      <c r="S143" s="301"/>
    </row>
    <row r="144" spans="1:19" s="18" customFormat="1" ht="31.5" hidden="1" x14ac:dyDescent="0.25">
      <c r="A144" s="504" t="s">
        <v>1102</v>
      </c>
      <c r="B144" s="203" t="s">
        <v>1103</v>
      </c>
      <c r="C144" s="203" t="s">
        <v>1104</v>
      </c>
      <c r="D144" s="498"/>
      <c r="E144" s="498">
        <v>1</v>
      </c>
      <c r="F144" s="498"/>
      <c r="G144" s="498"/>
      <c r="H144" s="498"/>
      <c r="I144" s="498"/>
      <c r="J144" s="498"/>
      <c r="K144" s="498"/>
      <c r="L144" s="498"/>
      <c r="M144" s="498"/>
      <c r="N144" s="498"/>
      <c r="O144" s="498"/>
      <c r="P144" s="505"/>
      <c r="Q144" s="428"/>
      <c r="R144" s="429"/>
      <c r="S144" s="301"/>
    </row>
    <row r="145" spans="1:19" s="18" customFormat="1" ht="31.5" hidden="1" x14ac:dyDescent="0.25">
      <c r="A145" s="504" t="s">
        <v>1105</v>
      </c>
      <c r="B145" s="203" t="s">
        <v>1106</v>
      </c>
      <c r="C145" s="203" t="s">
        <v>1104</v>
      </c>
      <c r="D145" s="498"/>
      <c r="E145" s="498">
        <v>1</v>
      </c>
      <c r="F145" s="498"/>
      <c r="G145" s="498"/>
      <c r="H145" s="498"/>
      <c r="I145" s="498"/>
      <c r="J145" s="498"/>
      <c r="K145" s="498"/>
      <c r="L145" s="498"/>
      <c r="M145" s="498"/>
      <c r="N145" s="498"/>
      <c r="O145" s="498"/>
      <c r="P145" s="505"/>
      <c r="Q145" s="428"/>
      <c r="R145" s="429"/>
      <c r="S145" s="301"/>
    </row>
    <row r="146" spans="1:19" s="18" customFormat="1" ht="31.5" hidden="1" x14ac:dyDescent="0.25">
      <c r="A146" s="504" t="s">
        <v>1107</v>
      </c>
      <c r="B146" s="203" t="s">
        <v>1108</v>
      </c>
      <c r="C146" s="203" t="s">
        <v>1109</v>
      </c>
      <c r="D146" s="498"/>
      <c r="E146" s="498">
        <v>1</v>
      </c>
      <c r="F146" s="498"/>
      <c r="G146" s="498"/>
      <c r="H146" s="498"/>
      <c r="I146" s="498"/>
      <c r="J146" s="498"/>
      <c r="K146" s="498"/>
      <c r="L146" s="498"/>
      <c r="M146" s="498"/>
      <c r="N146" s="498"/>
      <c r="O146" s="498"/>
      <c r="P146" s="505"/>
      <c r="Q146" s="428"/>
      <c r="R146" s="429"/>
      <c r="S146" s="301"/>
    </row>
    <row r="147" spans="1:19" s="18" customFormat="1" ht="31.5" hidden="1" x14ac:dyDescent="0.25">
      <c r="A147" s="504" t="s">
        <v>1110</v>
      </c>
      <c r="B147" s="203" t="s">
        <v>1111</v>
      </c>
      <c r="C147" s="203" t="s">
        <v>1104</v>
      </c>
      <c r="D147" s="498"/>
      <c r="E147" s="498">
        <v>1</v>
      </c>
      <c r="F147" s="498"/>
      <c r="G147" s="498"/>
      <c r="H147" s="498"/>
      <c r="I147" s="498"/>
      <c r="J147" s="498"/>
      <c r="K147" s="498"/>
      <c r="L147" s="498"/>
      <c r="M147" s="498"/>
      <c r="N147" s="498"/>
      <c r="O147" s="498"/>
      <c r="P147" s="505"/>
      <c r="Q147" s="428"/>
      <c r="R147" s="429"/>
      <c r="S147" s="301"/>
    </row>
    <row r="148" spans="1:19" s="18" customFormat="1" ht="31.5" hidden="1" x14ac:dyDescent="0.25">
      <c r="A148" s="509" t="s">
        <v>1112</v>
      </c>
      <c r="B148" s="203" t="s">
        <v>1113</v>
      </c>
      <c r="C148" s="203" t="s">
        <v>1114</v>
      </c>
      <c r="D148" s="487"/>
      <c r="E148" s="498"/>
      <c r="F148" s="487"/>
      <c r="G148" s="487"/>
      <c r="H148" s="487"/>
      <c r="I148" s="487">
        <v>1</v>
      </c>
      <c r="J148" s="487"/>
      <c r="K148" s="487"/>
      <c r="L148" s="487"/>
      <c r="M148" s="487"/>
      <c r="N148" s="487"/>
      <c r="O148" s="487"/>
      <c r="P148" s="176"/>
      <c r="Q148" s="171"/>
      <c r="R148" s="171"/>
      <c r="S148" s="301"/>
    </row>
    <row r="149" spans="1:19" s="18" customFormat="1" ht="30" hidden="1" customHeight="1" x14ac:dyDescent="0.25">
      <c r="A149" s="509" t="s">
        <v>1115</v>
      </c>
      <c r="B149" s="168" t="s">
        <v>1116</v>
      </c>
      <c r="C149" s="203" t="s">
        <v>1117</v>
      </c>
      <c r="D149" s="487"/>
      <c r="E149" s="474">
        <v>1</v>
      </c>
      <c r="F149" s="487"/>
      <c r="G149" s="487"/>
      <c r="H149" s="487"/>
      <c r="I149" s="487"/>
      <c r="J149" s="487"/>
      <c r="K149" s="487"/>
      <c r="L149" s="487"/>
      <c r="M149" s="487"/>
      <c r="N149" s="487"/>
      <c r="O149" s="487"/>
      <c r="P149" s="176"/>
      <c r="Q149" s="171"/>
      <c r="R149" s="171"/>
      <c r="S149" s="301"/>
    </row>
    <row r="150" spans="1:19" s="18" customFormat="1" ht="31.5" hidden="1" x14ac:dyDescent="0.25">
      <c r="A150" s="509" t="s">
        <v>1118</v>
      </c>
      <c r="B150" s="168" t="s">
        <v>1119</v>
      </c>
      <c r="C150" s="168" t="s">
        <v>1120</v>
      </c>
      <c r="D150" s="487"/>
      <c r="E150" s="474">
        <v>1</v>
      </c>
      <c r="F150" s="487"/>
      <c r="G150" s="487"/>
      <c r="H150" s="487"/>
      <c r="I150" s="487"/>
      <c r="J150" s="487"/>
      <c r="K150" s="487"/>
      <c r="L150" s="487"/>
      <c r="M150" s="487"/>
      <c r="N150" s="487"/>
      <c r="O150" s="487"/>
      <c r="P150" s="176"/>
      <c r="Q150" s="171"/>
      <c r="R150" s="171"/>
      <c r="S150" s="301"/>
    </row>
    <row r="151" spans="1:19" s="18" customFormat="1" ht="47.25" hidden="1" x14ac:dyDescent="0.25">
      <c r="A151" s="509" t="s">
        <v>1121</v>
      </c>
      <c r="B151" s="168" t="s">
        <v>1122</v>
      </c>
      <c r="C151" s="168" t="s">
        <v>1120</v>
      </c>
      <c r="D151" s="487"/>
      <c r="E151" s="474"/>
      <c r="F151" s="487">
        <v>1</v>
      </c>
      <c r="G151" s="487"/>
      <c r="H151" s="487"/>
      <c r="I151" s="487"/>
      <c r="J151" s="487"/>
      <c r="K151" s="487"/>
      <c r="L151" s="487"/>
      <c r="M151" s="487"/>
      <c r="N151" s="487"/>
      <c r="O151" s="487"/>
      <c r="P151" s="176"/>
      <c r="Q151" s="171"/>
      <c r="R151" s="171"/>
      <c r="S151" s="301"/>
    </row>
    <row r="152" spans="1:19" s="18" customFormat="1" ht="21" hidden="1" customHeight="1" x14ac:dyDescent="0.25">
      <c r="A152" s="509" t="s">
        <v>1123</v>
      </c>
      <c r="B152" s="171" t="s">
        <v>1124</v>
      </c>
      <c r="C152" s="168" t="s">
        <v>1125</v>
      </c>
      <c r="D152" s="487"/>
      <c r="E152" s="487"/>
      <c r="F152" s="487">
        <v>1</v>
      </c>
      <c r="G152" s="487"/>
      <c r="H152" s="487"/>
      <c r="I152" s="487"/>
      <c r="J152" s="487"/>
      <c r="K152" s="487"/>
      <c r="L152" s="487"/>
      <c r="M152" s="487"/>
      <c r="N152" s="487"/>
      <c r="O152" s="487"/>
      <c r="P152" s="176"/>
      <c r="Q152" s="171"/>
      <c r="R152" s="171"/>
      <c r="S152" s="301"/>
    </row>
    <row r="153" spans="1:19" s="18" customFormat="1" ht="15.75" hidden="1" x14ac:dyDescent="0.25">
      <c r="A153" s="509" t="s">
        <v>1126</v>
      </c>
      <c r="B153" s="173" t="s">
        <v>1127</v>
      </c>
      <c r="C153" s="168" t="s">
        <v>1125</v>
      </c>
      <c r="D153" s="487"/>
      <c r="E153" s="487"/>
      <c r="F153" s="487"/>
      <c r="G153" s="487">
        <v>1</v>
      </c>
      <c r="H153" s="487"/>
      <c r="I153" s="487"/>
      <c r="J153" s="487"/>
      <c r="K153" s="487"/>
      <c r="L153" s="487"/>
      <c r="M153" s="487"/>
      <c r="N153" s="487"/>
      <c r="O153" s="487"/>
      <c r="P153" s="176"/>
      <c r="Q153" s="171"/>
      <c r="R153" s="171"/>
      <c r="S153" s="301"/>
    </row>
    <row r="154" spans="1:19" s="18" customFormat="1" ht="31.5" hidden="1" x14ac:dyDescent="0.25">
      <c r="A154" s="509" t="s">
        <v>1128</v>
      </c>
      <c r="B154" s="510" t="s">
        <v>1129</v>
      </c>
      <c r="C154" s="431" t="s">
        <v>1130</v>
      </c>
      <c r="D154" s="487"/>
      <c r="E154" s="487"/>
      <c r="F154" s="487"/>
      <c r="G154" s="487"/>
      <c r="H154" s="487">
        <v>1</v>
      </c>
      <c r="I154" s="487"/>
      <c r="J154" s="487"/>
      <c r="K154" s="487"/>
      <c r="L154" s="487"/>
      <c r="M154" s="487"/>
      <c r="N154" s="487"/>
      <c r="O154" s="487"/>
      <c r="P154" s="176"/>
      <c r="Q154" s="171"/>
      <c r="R154" s="171"/>
      <c r="S154" s="301"/>
    </row>
    <row r="155" spans="1:19" s="18" customFormat="1" ht="15.75" hidden="1" x14ac:dyDescent="0.25">
      <c r="A155" s="486"/>
      <c r="B155" s="171"/>
      <c r="C155" s="171"/>
      <c r="D155" s="487"/>
      <c r="E155" s="487"/>
      <c r="F155" s="487"/>
      <c r="G155" s="487"/>
      <c r="H155" s="487"/>
      <c r="I155" s="487"/>
      <c r="J155" s="487"/>
      <c r="K155" s="487"/>
      <c r="L155" s="487"/>
      <c r="M155" s="487"/>
      <c r="N155" s="487"/>
      <c r="O155" s="487"/>
      <c r="P155" s="176"/>
      <c r="Q155" s="171"/>
      <c r="R155" s="171"/>
      <c r="S155" s="301"/>
    </row>
    <row r="156" spans="1:19" s="18" customFormat="1" ht="15.75" hidden="1" x14ac:dyDescent="0.25">
      <c r="A156" s="486"/>
      <c r="B156" s="171"/>
      <c r="C156" s="171"/>
      <c r="D156" s="487"/>
      <c r="E156" s="487"/>
      <c r="F156" s="487"/>
      <c r="G156" s="487"/>
      <c r="H156" s="487"/>
      <c r="I156" s="487"/>
      <c r="J156" s="487"/>
      <c r="K156" s="487"/>
      <c r="L156" s="487"/>
      <c r="M156" s="487"/>
      <c r="N156" s="487"/>
      <c r="O156" s="487"/>
      <c r="P156" s="176"/>
      <c r="Q156" s="171"/>
      <c r="R156" s="171"/>
      <c r="S156" s="301"/>
    </row>
    <row r="157" spans="1:19" s="18" customFormat="1" ht="15.75" hidden="1" x14ac:dyDescent="0.25">
      <c r="A157" s="486"/>
      <c r="B157" s="171"/>
      <c r="C157" s="171"/>
      <c r="D157" s="487"/>
      <c r="E157" s="487"/>
      <c r="F157" s="487"/>
      <c r="G157" s="487"/>
      <c r="H157" s="487"/>
      <c r="I157" s="487"/>
      <c r="J157" s="487"/>
      <c r="K157" s="487"/>
      <c r="L157" s="487"/>
      <c r="M157" s="487"/>
      <c r="N157" s="487"/>
      <c r="O157" s="487"/>
      <c r="P157" s="176"/>
      <c r="Q157" s="171"/>
      <c r="R157" s="171"/>
      <c r="S157" s="301"/>
    </row>
    <row r="158" spans="1:19" s="18" customFormat="1" ht="15.75" hidden="1" x14ac:dyDescent="0.25">
      <c r="A158" s="486"/>
      <c r="B158" s="171"/>
      <c r="C158" s="171"/>
      <c r="D158" s="487"/>
      <c r="E158" s="487"/>
      <c r="F158" s="487"/>
      <c r="G158" s="487"/>
      <c r="H158" s="487"/>
      <c r="I158" s="487"/>
      <c r="J158" s="487"/>
      <c r="K158" s="487"/>
      <c r="L158" s="487"/>
      <c r="M158" s="487"/>
      <c r="N158" s="487"/>
      <c r="O158" s="487"/>
      <c r="P158" s="176"/>
      <c r="Q158" s="171"/>
      <c r="R158" s="171"/>
      <c r="S158" s="301"/>
    </row>
    <row r="159" spans="1:19" s="18" customFormat="1" ht="15.75" hidden="1" x14ac:dyDescent="0.25">
      <c r="A159" s="486"/>
      <c r="B159" s="171"/>
      <c r="C159" s="171"/>
      <c r="D159" s="487"/>
      <c r="E159" s="487"/>
      <c r="F159" s="487"/>
      <c r="G159" s="487"/>
      <c r="H159" s="487"/>
      <c r="I159" s="487"/>
      <c r="J159" s="487"/>
      <c r="K159" s="487"/>
      <c r="L159" s="487"/>
      <c r="M159" s="487"/>
      <c r="N159" s="487"/>
      <c r="O159" s="487"/>
      <c r="P159" s="176"/>
      <c r="Q159" s="171"/>
      <c r="R159" s="171"/>
      <c r="S159" s="301"/>
    </row>
    <row r="160" spans="1:19" s="18" customFormat="1" ht="15.75" hidden="1" x14ac:dyDescent="0.25">
      <c r="A160" s="486"/>
      <c r="B160" s="171"/>
      <c r="C160" s="171"/>
      <c r="D160" s="487"/>
      <c r="E160" s="487"/>
      <c r="F160" s="487"/>
      <c r="G160" s="487"/>
      <c r="H160" s="487"/>
      <c r="I160" s="487"/>
      <c r="J160" s="487"/>
      <c r="K160" s="487"/>
      <c r="L160" s="487"/>
      <c r="M160" s="487"/>
      <c r="N160" s="487"/>
      <c r="O160" s="487"/>
      <c r="P160" s="176"/>
      <c r="Q160" s="171"/>
      <c r="R160" s="171"/>
      <c r="S160" s="301"/>
    </row>
    <row r="161" spans="1:19" s="18" customFormat="1" ht="15.75" hidden="1" x14ac:dyDescent="0.25">
      <c r="A161" s="486"/>
      <c r="B161" s="171"/>
      <c r="C161" s="171"/>
      <c r="D161" s="487"/>
      <c r="E161" s="487"/>
      <c r="F161" s="487"/>
      <c r="G161" s="487"/>
      <c r="H161" s="487"/>
      <c r="I161" s="487"/>
      <c r="J161" s="487"/>
      <c r="K161" s="487"/>
      <c r="L161" s="487"/>
      <c r="M161" s="487"/>
      <c r="N161" s="487"/>
      <c r="O161" s="487"/>
      <c r="P161" s="176"/>
      <c r="Q161" s="171"/>
      <c r="R161" s="171"/>
      <c r="S161" s="301"/>
    </row>
    <row r="162" spans="1:19" s="18" customFormat="1" ht="15.75" hidden="1" x14ac:dyDescent="0.25">
      <c r="A162" s="486"/>
      <c r="B162" s="171"/>
      <c r="C162" s="171"/>
      <c r="D162" s="487"/>
      <c r="E162" s="487"/>
      <c r="F162" s="487"/>
      <c r="G162" s="487"/>
      <c r="H162" s="487"/>
      <c r="I162" s="487"/>
      <c r="J162" s="487"/>
      <c r="K162" s="487"/>
      <c r="L162" s="487"/>
      <c r="M162" s="487"/>
      <c r="N162" s="487"/>
      <c r="O162" s="487"/>
      <c r="P162" s="176"/>
      <c r="Q162" s="171"/>
      <c r="R162" s="171"/>
      <c r="S162" s="301"/>
    </row>
    <row r="163" spans="1:19" s="18" customFormat="1" ht="15.75" hidden="1" x14ac:dyDescent="0.25">
      <c r="A163" s="486"/>
      <c r="B163" s="171"/>
      <c r="C163" s="171"/>
      <c r="D163" s="487"/>
      <c r="E163" s="487"/>
      <c r="F163" s="487"/>
      <c r="G163" s="487"/>
      <c r="H163" s="487"/>
      <c r="I163" s="487"/>
      <c r="J163" s="487"/>
      <c r="K163" s="487"/>
      <c r="L163" s="487"/>
      <c r="M163" s="487"/>
      <c r="N163" s="487"/>
      <c r="O163" s="487"/>
      <c r="P163" s="176"/>
      <c r="Q163" s="171"/>
      <c r="R163" s="171"/>
      <c r="S163" s="301"/>
    </row>
    <row r="164" spans="1:19" s="18" customFormat="1" ht="15.75" hidden="1" x14ac:dyDescent="0.25">
      <c r="A164" s="486"/>
      <c r="B164" s="171"/>
      <c r="C164" s="171"/>
      <c r="D164" s="487"/>
      <c r="E164" s="487"/>
      <c r="F164" s="487"/>
      <c r="G164" s="487"/>
      <c r="H164" s="487"/>
      <c r="I164" s="487"/>
      <c r="J164" s="487"/>
      <c r="K164" s="487"/>
      <c r="L164" s="487"/>
      <c r="M164" s="487"/>
      <c r="N164" s="487"/>
      <c r="O164" s="487"/>
      <c r="P164" s="176"/>
      <c r="Q164" s="171"/>
      <c r="R164" s="171"/>
      <c r="S164" s="301"/>
    </row>
    <row r="165" spans="1:19" s="18" customFormat="1" ht="15.75" hidden="1" x14ac:dyDescent="0.25">
      <c r="A165" s="486"/>
      <c r="B165" s="171"/>
      <c r="C165" s="171"/>
      <c r="D165" s="487"/>
      <c r="E165" s="487"/>
      <c r="F165" s="487"/>
      <c r="G165" s="487"/>
      <c r="H165" s="487"/>
      <c r="I165" s="487"/>
      <c r="J165" s="487"/>
      <c r="K165" s="487"/>
      <c r="L165" s="487"/>
      <c r="M165" s="487"/>
      <c r="N165" s="487"/>
      <c r="O165" s="487"/>
      <c r="P165" s="176"/>
      <c r="Q165" s="171"/>
      <c r="R165" s="171"/>
      <c r="S165" s="301"/>
    </row>
    <row r="166" spans="1:19" s="18" customFormat="1" ht="15.75" hidden="1" x14ac:dyDescent="0.25">
      <c r="A166" s="486"/>
      <c r="B166" s="171"/>
      <c r="C166" s="171"/>
      <c r="D166" s="487"/>
      <c r="E166" s="487"/>
      <c r="F166" s="487"/>
      <c r="G166" s="487"/>
      <c r="H166" s="487"/>
      <c r="I166" s="487"/>
      <c r="J166" s="487"/>
      <c r="K166" s="487"/>
      <c r="L166" s="487"/>
      <c r="M166" s="487"/>
      <c r="N166" s="487"/>
      <c r="O166" s="487"/>
      <c r="P166" s="176"/>
      <c r="Q166" s="171"/>
      <c r="R166" s="171"/>
      <c r="S166" s="301"/>
    </row>
    <row r="167" spans="1:19" s="18" customFormat="1" ht="15.75" hidden="1" x14ac:dyDescent="0.25">
      <c r="A167" s="486"/>
      <c r="B167" s="171"/>
      <c r="C167" s="171"/>
      <c r="D167" s="487"/>
      <c r="E167" s="487"/>
      <c r="F167" s="487"/>
      <c r="G167" s="487"/>
      <c r="H167" s="487"/>
      <c r="I167" s="487"/>
      <c r="J167" s="487"/>
      <c r="K167" s="487"/>
      <c r="L167" s="487"/>
      <c r="M167" s="487"/>
      <c r="N167" s="487"/>
      <c r="O167" s="487"/>
      <c r="P167" s="176"/>
      <c r="Q167" s="171"/>
      <c r="R167" s="171"/>
      <c r="S167" s="301"/>
    </row>
    <row r="168" spans="1:19" s="18" customFormat="1" ht="15.75" hidden="1" x14ac:dyDescent="0.25">
      <c r="A168" s="486"/>
      <c r="B168" s="171"/>
      <c r="C168" s="171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176"/>
      <c r="Q168" s="171"/>
      <c r="R168" s="171"/>
      <c r="S168" s="301"/>
    </row>
    <row r="169" spans="1:19" s="18" customFormat="1" ht="15.75" hidden="1" x14ac:dyDescent="0.25">
      <c r="A169" s="486"/>
      <c r="B169" s="171"/>
      <c r="C169" s="171"/>
      <c r="D169" s="487"/>
      <c r="E169" s="487"/>
      <c r="F169" s="487"/>
      <c r="G169" s="487"/>
      <c r="H169" s="487"/>
      <c r="I169" s="487"/>
      <c r="J169" s="487"/>
      <c r="K169" s="487"/>
      <c r="L169" s="487"/>
      <c r="M169" s="487"/>
      <c r="N169" s="487"/>
      <c r="O169" s="487"/>
      <c r="P169" s="176"/>
      <c r="Q169" s="171"/>
      <c r="R169" s="171"/>
      <c r="S169" s="301"/>
    </row>
    <row r="170" spans="1:19" s="18" customFormat="1" ht="15.75" hidden="1" x14ac:dyDescent="0.25">
      <c r="A170" s="486"/>
      <c r="B170" s="171"/>
      <c r="C170" s="171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487"/>
      <c r="P170" s="176"/>
      <c r="Q170" s="171"/>
      <c r="R170" s="171"/>
      <c r="S170" s="301"/>
    </row>
    <row r="171" spans="1:19" s="18" customFormat="1" ht="15.75" hidden="1" x14ac:dyDescent="0.25">
      <c r="A171" s="486"/>
      <c r="B171" s="171"/>
      <c r="C171" s="171"/>
      <c r="D171" s="487"/>
      <c r="E171" s="487"/>
      <c r="F171" s="487"/>
      <c r="G171" s="487"/>
      <c r="H171" s="487"/>
      <c r="I171" s="487"/>
      <c r="J171" s="487"/>
      <c r="K171" s="487"/>
      <c r="L171" s="487"/>
      <c r="M171" s="487"/>
      <c r="N171" s="487"/>
      <c r="O171" s="487"/>
      <c r="P171" s="176"/>
      <c r="Q171" s="171"/>
      <c r="R171" s="171"/>
      <c r="S171" s="301"/>
    </row>
    <row r="172" spans="1:19" s="18" customFormat="1" ht="15.75" hidden="1" x14ac:dyDescent="0.25">
      <c r="A172" s="486"/>
      <c r="B172" s="171"/>
      <c r="C172" s="171"/>
      <c r="D172" s="487"/>
      <c r="E172" s="487"/>
      <c r="F172" s="487"/>
      <c r="G172" s="487"/>
      <c r="H172" s="487"/>
      <c r="I172" s="487"/>
      <c r="J172" s="487"/>
      <c r="K172" s="487"/>
      <c r="L172" s="487"/>
      <c r="M172" s="487"/>
      <c r="N172" s="487"/>
      <c r="O172" s="487"/>
      <c r="P172" s="176"/>
      <c r="Q172" s="171"/>
      <c r="R172" s="171"/>
      <c r="S172" s="301"/>
    </row>
    <row r="173" spans="1:19" s="18" customFormat="1" ht="15.75" hidden="1" x14ac:dyDescent="0.25">
      <c r="A173" s="486"/>
      <c r="B173" s="171"/>
      <c r="C173" s="171"/>
      <c r="D173" s="487"/>
      <c r="E173" s="487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176"/>
      <c r="Q173" s="171"/>
      <c r="R173" s="171"/>
      <c r="S173" s="301"/>
    </row>
    <row r="174" spans="1:19" s="18" customFormat="1" ht="15.75" hidden="1" x14ac:dyDescent="0.25">
      <c r="A174" s="486"/>
      <c r="B174" s="171"/>
      <c r="C174" s="171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487"/>
      <c r="P174" s="176"/>
      <c r="Q174" s="171"/>
      <c r="R174" s="171"/>
      <c r="S174" s="301"/>
    </row>
    <row r="175" spans="1:19" s="18" customFormat="1" ht="15.75" hidden="1" x14ac:dyDescent="0.25">
      <c r="A175" s="486"/>
      <c r="B175" s="171"/>
      <c r="C175" s="171"/>
      <c r="D175" s="487"/>
      <c r="E175" s="487"/>
      <c r="F175" s="487"/>
      <c r="G175" s="487"/>
      <c r="H175" s="487"/>
      <c r="I175" s="487"/>
      <c r="J175" s="487"/>
      <c r="K175" s="487"/>
      <c r="L175" s="487"/>
      <c r="M175" s="487"/>
      <c r="N175" s="487"/>
      <c r="O175" s="487"/>
      <c r="P175" s="176"/>
      <c r="Q175" s="171"/>
      <c r="R175" s="171"/>
      <c r="S175" s="301"/>
    </row>
    <row r="176" spans="1:19" s="18" customFormat="1" ht="15.75" hidden="1" x14ac:dyDescent="0.25">
      <c r="A176" s="486"/>
      <c r="B176" s="171"/>
      <c r="C176" s="171"/>
      <c r="D176" s="487"/>
      <c r="E176" s="487"/>
      <c r="F176" s="487"/>
      <c r="G176" s="487"/>
      <c r="H176" s="487"/>
      <c r="I176" s="487"/>
      <c r="J176" s="487"/>
      <c r="K176" s="487"/>
      <c r="L176" s="487"/>
      <c r="M176" s="487"/>
      <c r="N176" s="487"/>
      <c r="O176" s="487"/>
      <c r="P176" s="176"/>
      <c r="Q176" s="171"/>
      <c r="R176" s="171"/>
      <c r="S176" s="301"/>
    </row>
    <row r="177" spans="1:19" s="18" customFormat="1" ht="15.75" hidden="1" x14ac:dyDescent="0.25">
      <c r="A177" s="486"/>
      <c r="B177" s="171"/>
      <c r="C177" s="171"/>
      <c r="D177" s="487"/>
      <c r="E177" s="487"/>
      <c r="F177" s="487"/>
      <c r="G177" s="487"/>
      <c r="H177" s="487"/>
      <c r="I177" s="487"/>
      <c r="J177" s="487"/>
      <c r="K177" s="487"/>
      <c r="L177" s="487"/>
      <c r="M177" s="487"/>
      <c r="N177" s="487"/>
      <c r="O177" s="487"/>
      <c r="P177" s="176"/>
      <c r="Q177" s="171"/>
      <c r="R177" s="171"/>
      <c r="S177" s="301"/>
    </row>
    <row r="178" spans="1:19" s="18" customFormat="1" ht="15.75" hidden="1" x14ac:dyDescent="0.25">
      <c r="A178" s="486"/>
      <c r="B178" s="171"/>
      <c r="C178" s="171"/>
      <c r="D178" s="487"/>
      <c r="E178" s="487"/>
      <c r="F178" s="487"/>
      <c r="G178" s="487"/>
      <c r="H178" s="487"/>
      <c r="I178" s="487"/>
      <c r="J178" s="487"/>
      <c r="K178" s="487"/>
      <c r="L178" s="487"/>
      <c r="M178" s="487"/>
      <c r="N178" s="487"/>
      <c r="O178" s="487"/>
      <c r="P178" s="176"/>
      <c r="Q178" s="171"/>
      <c r="R178" s="171"/>
      <c r="S178" s="301"/>
    </row>
    <row r="179" spans="1:19" s="18" customFormat="1" ht="15.75" hidden="1" x14ac:dyDescent="0.25">
      <c r="A179" s="486"/>
      <c r="B179" s="171"/>
      <c r="C179" s="171"/>
      <c r="D179" s="487"/>
      <c r="E179" s="487"/>
      <c r="F179" s="487"/>
      <c r="G179" s="487"/>
      <c r="H179" s="487"/>
      <c r="I179" s="487"/>
      <c r="J179" s="487"/>
      <c r="K179" s="487"/>
      <c r="L179" s="487"/>
      <c r="M179" s="487"/>
      <c r="N179" s="487"/>
      <c r="O179" s="487"/>
      <c r="P179" s="176"/>
      <c r="Q179" s="171"/>
      <c r="R179" s="171"/>
      <c r="S179" s="301"/>
    </row>
    <row r="180" spans="1:19" s="18" customFormat="1" ht="15.75" hidden="1" x14ac:dyDescent="0.25">
      <c r="A180" s="486"/>
      <c r="B180" s="171"/>
      <c r="C180" s="171"/>
      <c r="D180" s="487"/>
      <c r="E180" s="487"/>
      <c r="F180" s="487"/>
      <c r="G180" s="487"/>
      <c r="H180" s="487"/>
      <c r="I180" s="487"/>
      <c r="J180" s="487"/>
      <c r="K180" s="487"/>
      <c r="L180" s="487"/>
      <c r="M180" s="487"/>
      <c r="N180" s="487"/>
      <c r="O180" s="487"/>
      <c r="P180" s="176"/>
      <c r="Q180" s="171"/>
      <c r="R180" s="171"/>
      <c r="S180" s="301"/>
    </row>
    <row r="181" spans="1:19" s="18" customFormat="1" ht="15.75" hidden="1" x14ac:dyDescent="0.25">
      <c r="A181" s="486"/>
      <c r="B181" s="171"/>
      <c r="C181" s="171"/>
      <c r="D181" s="487"/>
      <c r="E181" s="487"/>
      <c r="F181" s="487"/>
      <c r="G181" s="487"/>
      <c r="H181" s="487"/>
      <c r="I181" s="487"/>
      <c r="J181" s="487"/>
      <c r="K181" s="487"/>
      <c r="L181" s="487"/>
      <c r="M181" s="487"/>
      <c r="N181" s="487"/>
      <c r="O181" s="487"/>
      <c r="P181" s="176"/>
      <c r="Q181" s="171"/>
      <c r="R181" s="171"/>
      <c r="S181" s="301"/>
    </row>
    <row r="182" spans="1:19" s="18" customFormat="1" ht="15.75" hidden="1" x14ac:dyDescent="0.25">
      <c r="A182" s="486"/>
      <c r="B182" s="171"/>
      <c r="C182" s="171"/>
      <c r="D182" s="487"/>
      <c r="E182" s="487"/>
      <c r="F182" s="487"/>
      <c r="G182" s="487"/>
      <c r="H182" s="487"/>
      <c r="I182" s="487"/>
      <c r="J182" s="487"/>
      <c r="K182" s="487"/>
      <c r="L182" s="487"/>
      <c r="M182" s="487"/>
      <c r="N182" s="487"/>
      <c r="O182" s="487"/>
      <c r="P182" s="176"/>
      <c r="Q182" s="171"/>
      <c r="R182" s="171"/>
      <c r="S182" s="301"/>
    </row>
    <row r="183" spans="1:19" s="18" customFormat="1" ht="15.75" hidden="1" x14ac:dyDescent="0.25">
      <c r="A183" s="486"/>
      <c r="B183" s="171"/>
      <c r="C183" s="171"/>
      <c r="D183" s="487"/>
      <c r="E183" s="487"/>
      <c r="F183" s="487"/>
      <c r="G183" s="487"/>
      <c r="H183" s="487"/>
      <c r="I183" s="487"/>
      <c r="J183" s="487"/>
      <c r="K183" s="487"/>
      <c r="L183" s="487"/>
      <c r="M183" s="487"/>
      <c r="N183" s="487"/>
      <c r="O183" s="487"/>
      <c r="P183" s="176"/>
      <c r="Q183" s="171"/>
      <c r="R183" s="171"/>
      <c r="S183" s="301"/>
    </row>
    <row r="184" spans="1:19" s="18" customFormat="1" ht="15.75" hidden="1" x14ac:dyDescent="0.25">
      <c r="A184" s="486"/>
      <c r="B184" s="171"/>
      <c r="C184" s="171"/>
      <c r="D184" s="487"/>
      <c r="E184" s="487"/>
      <c r="F184" s="487"/>
      <c r="G184" s="487"/>
      <c r="H184" s="487"/>
      <c r="I184" s="487"/>
      <c r="J184" s="487"/>
      <c r="K184" s="487"/>
      <c r="L184" s="487"/>
      <c r="M184" s="487"/>
      <c r="N184" s="487"/>
      <c r="O184" s="487"/>
      <c r="P184" s="176"/>
      <c r="Q184" s="171"/>
      <c r="R184" s="171"/>
      <c r="S184" s="301"/>
    </row>
    <row r="185" spans="1:19" s="18" customFormat="1" ht="15.75" hidden="1" x14ac:dyDescent="0.25">
      <c r="A185" s="486"/>
      <c r="B185" s="171"/>
      <c r="C185" s="171"/>
      <c r="D185" s="487"/>
      <c r="E185" s="487"/>
      <c r="F185" s="487"/>
      <c r="G185" s="487"/>
      <c r="H185" s="487"/>
      <c r="I185" s="487"/>
      <c r="J185" s="487"/>
      <c r="K185" s="487"/>
      <c r="L185" s="487"/>
      <c r="M185" s="487"/>
      <c r="N185" s="487"/>
      <c r="O185" s="487"/>
      <c r="P185" s="176"/>
      <c r="Q185" s="171"/>
      <c r="R185" s="171"/>
      <c r="S185" s="301"/>
    </row>
    <row r="186" spans="1:19" s="18" customFormat="1" ht="15.75" hidden="1" x14ac:dyDescent="0.25">
      <c r="A186" s="486"/>
      <c r="B186" s="171"/>
      <c r="C186" s="171"/>
      <c r="D186" s="487"/>
      <c r="E186" s="487"/>
      <c r="F186" s="487"/>
      <c r="G186" s="487"/>
      <c r="H186" s="487"/>
      <c r="I186" s="487"/>
      <c r="J186" s="487"/>
      <c r="K186" s="487"/>
      <c r="L186" s="487"/>
      <c r="M186" s="487"/>
      <c r="N186" s="487"/>
      <c r="O186" s="487"/>
      <c r="P186" s="176"/>
      <c r="Q186" s="171"/>
      <c r="R186" s="171"/>
      <c r="S186" s="301"/>
    </row>
    <row r="187" spans="1:19" s="18" customFormat="1" ht="15.75" hidden="1" x14ac:dyDescent="0.25">
      <c r="A187" s="486"/>
      <c r="B187" s="171"/>
      <c r="C187" s="171"/>
      <c r="D187" s="487"/>
      <c r="E187" s="487"/>
      <c r="F187" s="487"/>
      <c r="G187" s="487"/>
      <c r="H187" s="487"/>
      <c r="I187" s="487"/>
      <c r="J187" s="487"/>
      <c r="K187" s="487"/>
      <c r="L187" s="487"/>
      <c r="M187" s="487"/>
      <c r="N187" s="487"/>
      <c r="O187" s="487"/>
      <c r="P187" s="176"/>
      <c r="Q187" s="171"/>
      <c r="R187" s="171"/>
      <c r="S187" s="301"/>
    </row>
    <row r="188" spans="1:19" s="18" customFormat="1" ht="15.75" hidden="1" x14ac:dyDescent="0.25">
      <c r="A188" s="486"/>
      <c r="B188" s="171"/>
      <c r="C188" s="171"/>
      <c r="D188" s="487"/>
      <c r="E188" s="487"/>
      <c r="F188" s="487"/>
      <c r="G188" s="487"/>
      <c r="H188" s="487"/>
      <c r="I188" s="487"/>
      <c r="J188" s="487"/>
      <c r="K188" s="487"/>
      <c r="L188" s="487"/>
      <c r="M188" s="487"/>
      <c r="N188" s="487"/>
      <c r="O188" s="487"/>
      <c r="P188" s="176"/>
      <c r="Q188" s="171"/>
      <c r="R188" s="171"/>
      <c r="S188" s="301"/>
    </row>
    <row r="189" spans="1:19" s="18" customFormat="1" ht="15.75" hidden="1" x14ac:dyDescent="0.25">
      <c r="A189" s="486"/>
      <c r="B189" s="171"/>
      <c r="C189" s="171"/>
      <c r="D189" s="487"/>
      <c r="E189" s="487"/>
      <c r="F189" s="487"/>
      <c r="G189" s="487"/>
      <c r="H189" s="487"/>
      <c r="I189" s="487"/>
      <c r="J189" s="487"/>
      <c r="K189" s="487"/>
      <c r="L189" s="487"/>
      <c r="M189" s="487"/>
      <c r="N189" s="487"/>
      <c r="O189" s="487"/>
      <c r="P189" s="176"/>
      <c r="Q189" s="171"/>
      <c r="R189" s="171"/>
      <c r="S189" s="301"/>
    </row>
    <row r="190" spans="1:19" s="18" customFormat="1" ht="15.75" hidden="1" x14ac:dyDescent="0.25">
      <c r="A190" s="486"/>
      <c r="B190" s="171"/>
      <c r="C190" s="171"/>
      <c r="D190" s="487"/>
      <c r="E190" s="487"/>
      <c r="F190" s="487"/>
      <c r="G190" s="487"/>
      <c r="H190" s="487"/>
      <c r="I190" s="487"/>
      <c r="J190" s="487"/>
      <c r="K190" s="487"/>
      <c r="L190" s="487"/>
      <c r="M190" s="487"/>
      <c r="N190" s="487"/>
      <c r="O190" s="487"/>
      <c r="P190" s="176"/>
      <c r="Q190" s="171"/>
      <c r="R190" s="171"/>
      <c r="S190" s="301"/>
    </row>
    <row r="191" spans="1:19" s="18" customFormat="1" ht="15.75" hidden="1" x14ac:dyDescent="0.25">
      <c r="A191" s="486"/>
      <c r="B191" s="171"/>
      <c r="C191" s="171"/>
      <c r="D191" s="487"/>
      <c r="E191" s="487"/>
      <c r="F191" s="487"/>
      <c r="G191" s="487"/>
      <c r="H191" s="487"/>
      <c r="I191" s="487"/>
      <c r="J191" s="487"/>
      <c r="K191" s="487"/>
      <c r="L191" s="487"/>
      <c r="M191" s="487"/>
      <c r="N191" s="487"/>
      <c r="O191" s="487"/>
      <c r="P191" s="176"/>
      <c r="Q191" s="171"/>
      <c r="R191" s="171"/>
      <c r="S191" s="301"/>
    </row>
    <row r="192" spans="1:19" s="18" customFormat="1" ht="15.75" hidden="1" x14ac:dyDescent="0.25">
      <c r="A192" s="486"/>
      <c r="B192" s="171"/>
      <c r="C192" s="171"/>
      <c r="D192" s="487"/>
      <c r="E192" s="487"/>
      <c r="F192" s="487"/>
      <c r="G192" s="487"/>
      <c r="H192" s="487"/>
      <c r="I192" s="487"/>
      <c r="J192" s="487"/>
      <c r="K192" s="487"/>
      <c r="L192" s="487"/>
      <c r="M192" s="487"/>
      <c r="N192" s="487"/>
      <c r="O192" s="487"/>
      <c r="P192" s="176"/>
      <c r="Q192" s="171"/>
      <c r="R192" s="171"/>
      <c r="S192" s="301"/>
    </row>
    <row r="193" spans="1:19" s="18" customFormat="1" ht="15.75" hidden="1" x14ac:dyDescent="0.25">
      <c r="A193" s="486"/>
      <c r="B193" s="171"/>
      <c r="C193" s="171"/>
      <c r="D193" s="487"/>
      <c r="E193" s="487"/>
      <c r="F193" s="487"/>
      <c r="G193" s="487"/>
      <c r="H193" s="487"/>
      <c r="I193" s="487"/>
      <c r="J193" s="487"/>
      <c r="K193" s="487"/>
      <c r="L193" s="487"/>
      <c r="M193" s="487"/>
      <c r="N193" s="487"/>
      <c r="O193" s="487"/>
      <c r="P193" s="176"/>
      <c r="Q193" s="171"/>
      <c r="R193" s="171"/>
      <c r="S193" s="301"/>
    </row>
    <row r="194" spans="1:19" s="18" customFormat="1" ht="15.75" hidden="1" x14ac:dyDescent="0.25">
      <c r="A194" s="486"/>
      <c r="B194" s="171"/>
      <c r="C194" s="171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176"/>
      <c r="Q194" s="171"/>
      <c r="R194" s="171"/>
      <c r="S194" s="301"/>
    </row>
    <row r="195" spans="1:19" s="18" customFormat="1" ht="15.75" hidden="1" x14ac:dyDescent="0.25">
      <c r="A195" s="486"/>
      <c r="B195" s="171"/>
      <c r="C195" s="171"/>
      <c r="D195" s="487"/>
      <c r="E195" s="487"/>
      <c r="F195" s="487"/>
      <c r="G195" s="487"/>
      <c r="H195" s="487"/>
      <c r="I195" s="487"/>
      <c r="J195" s="487"/>
      <c r="K195" s="487"/>
      <c r="L195" s="487"/>
      <c r="M195" s="487"/>
      <c r="N195" s="487"/>
      <c r="O195" s="487"/>
      <c r="P195" s="176"/>
      <c r="Q195" s="171"/>
      <c r="R195" s="171"/>
      <c r="S195" s="301"/>
    </row>
    <row r="196" spans="1:19" s="18" customFormat="1" ht="15.75" hidden="1" x14ac:dyDescent="0.25">
      <c r="A196" s="486"/>
      <c r="B196" s="171"/>
      <c r="C196" s="171"/>
      <c r="D196" s="487"/>
      <c r="E196" s="487"/>
      <c r="F196" s="487"/>
      <c r="G196" s="487"/>
      <c r="H196" s="487"/>
      <c r="I196" s="487"/>
      <c r="J196" s="487"/>
      <c r="K196" s="487"/>
      <c r="L196" s="487"/>
      <c r="M196" s="487"/>
      <c r="N196" s="487"/>
      <c r="O196" s="487"/>
      <c r="P196" s="176"/>
      <c r="Q196" s="171"/>
      <c r="R196" s="171"/>
      <c r="S196" s="301"/>
    </row>
    <row r="197" spans="1:19" s="18" customFormat="1" ht="15.75" hidden="1" x14ac:dyDescent="0.25">
      <c r="A197" s="486"/>
      <c r="B197" s="171"/>
      <c r="C197" s="171"/>
      <c r="D197" s="487"/>
      <c r="E197" s="487"/>
      <c r="F197" s="487"/>
      <c r="G197" s="487"/>
      <c r="H197" s="487"/>
      <c r="I197" s="487"/>
      <c r="J197" s="487"/>
      <c r="K197" s="487"/>
      <c r="L197" s="487"/>
      <c r="M197" s="487"/>
      <c r="N197" s="487"/>
      <c r="O197" s="487"/>
      <c r="P197" s="176"/>
      <c r="Q197" s="171"/>
      <c r="R197" s="171"/>
      <c r="S197" s="301"/>
    </row>
    <row r="198" spans="1:19" s="18" customFormat="1" ht="15.75" hidden="1" x14ac:dyDescent="0.25">
      <c r="A198" s="486"/>
      <c r="B198" s="171"/>
      <c r="C198" s="171"/>
      <c r="D198" s="487"/>
      <c r="E198" s="487"/>
      <c r="F198" s="487"/>
      <c r="G198" s="487"/>
      <c r="H198" s="487"/>
      <c r="I198" s="487"/>
      <c r="J198" s="487"/>
      <c r="K198" s="487"/>
      <c r="L198" s="487"/>
      <c r="M198" s="487"/>
      <c r="N198" s="487"/>
      <c r="O198" s="487"/>
      <c r="P198" s="176"/>
      <c r="Q198" s="171"/>
      <c r="R198" s="171"/>
      <c r="S198" s="301"/>
    </row>
    <row r="199" spans="1:19" s="18" customFormat="1" ht="15.75" hidden="1" x14ac:dyDescent="0.25">
      <c r="A199" s="486"/>
      <c r="B199" s="171"/>
      <c r="C199" s="171"/>
      <c r="D199" s="487"/>
      <c r="E199" s="487"/>
      <c r="F199" s="487"/>
      <c r="G199" s="487"/>
      <c r="H199" s="487"/>
      <c r="I199" s="487"/>
      <c r="J199" s="487"/>
      <c r="K199" s="487"/>
      <c r="L199" s="487"/>
      <c r="M199" s="487"/>
      <c r="N199" s="487"/>
      <c r="O199" s="487"/>
      <c r="P199" s="176"/>
      <c r="Q199" s="171"/>
      <c r="R199" s="171"/>
      <c r="S199" s="301"/>
    </row>
    <row r="200" spans="1:19" s="18" customFormat="1" ht="15.75" hidden="1" x14ac:dyDescent="0.25">
      <c r="A200" s="486"/>
      <c r="B200" s="171"/>
      <c r="C200" s="171"/>
      <c r="D200" s="487"/>
      <c r="E200" s="487"/>
      <c r="F200" s="487"/>
      <c r="G200" s="487"/>
      <c r="H200" s="487"/>
      <c r="I200" s="487"/>
      <c r="J200" s="487"/>
      <c r="K200" s="487"/>
      <c r="L200" s="487"/>
      <c r="M200" s="487"/>
      <c r="N200" s="487"/>
      <c r="O200" s="487"/>
      <c r="P200" s="176"/>
      <c r="Q200" s="171"/>
      <c r="R200" s="171"/>
      <c r="S200" s="301"/>
    </row>
    <row r="201" spans="1:19" s="18" customFormat="1" ht="15.75" hidden="1" x14ac:dyDescent="0.25">
      <c r="A201" s="486"/>
      <c r="B201" s="171"/>
      <c r="C201" s="171"/>
      <c r="D201" s="487"/>
      <c r="E201" s="487"/>
      <c r="F201" s="487"/>
      <c r="G201" s="487"/>
      <c r="H201" s="487"/>
      <c r="I201" s="487"/>
      <c r="J201" s="487"/>
      <c r="K201" s="487"/>
      <c r="L201" s="487"/>
      <c r="M201" s="487"/>
      <c r="N201" s="487"/>
      <c r="O201" s="487"/>
      <c r="P201" s="176"/>
      <c r="Q201" s="171"/>
      <c r="R201" s="171"/>
      <c r="S201" s="301"/>
    </row>
    <row r="202" spans="1:19" s="18" customFormat="1" ht="15.75" hidden="1" x14ac:dyDescent="0.25">
      <c r="A202" s="486"/>
      <c r="B202" s="171"/>
      <c r="C202" s="171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176"/>
      <c r="Q202" s="171"/>
      <c r="R202" s="171"/>
      <c r="S202" s="301"/>
    </row>
    <row r="203" spans="1:19" s="18" customFormat="1" ht="15.75" hidden="1" x14ac:dyDescent="0.25">
      <c r="A203" s="486"/>
      <c r="B203" s="171"/>
      <c r="C203" s="171"/>
      <c r="D203" s="487"/>
      <c r="E203" s="487"/>
      <c r="F203" s="487"/>
      <c r="G203" s="487"/>
      <c r="H203" s="487"/>
      <c r="I203" s="487"/>
      <c r="J203" s="487"/>
      <c r="K203" s="487"/>
      <c r="L203" s="487"/>
      <c r="M203" s="487"/>
      <c r="N203" s="487"/>
      <c r="O203" s="487"/>
      <c r="P203" s="176"/>
      <c r="Q203" s="171"/>
      <c r="R203" s="171"/>
      <c r="S203" s="301"/>
    </row>
    <row r="204" spans="1:19" s="18" customFormat="1" ht="15.75" hidden="1" x14ac:dyDescent="0.25">
      <c r="A204" s="486"/>
      <c r="B204" s="171"/>
      <c r="C204" s="171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487"/>
      <c r="P204" s="176"/>
      <c r="Q204" s="171"/>
      <c r="R204" s="171"/>
      <c r="S204" s="301"/>
    </row>
    <row r="205" spans="1:19" s="18" customFormat="1" ht="15.75" hidden="1" x14ac:dyDescent="0.25">
      <c r="A205" s="486"/>
      <c r="B205" s="171"/>
      <c r="C205" s="171"/>
      <c r="D205" s="487"/>
      <c r="E205" s="487"/>
      <c r="F205" s="487"/>
      <c r="G205" s="487"/>
      <c r="H205" s="487"/>
      <c r="I205" s="487"/>
      <c r="J205" s="487"/>
      <c r="K205" s="487"/>
      <c r="L205" s="487"/>
      <c r="M205" s="487"/>
      <c r="N205" s="487"/>
      <c r="O205" s="487"/>
      <c r="P205" s="176"/>
      <c r="Q205" s="171"/>
      <c r="R205" s="171"/>
      <c r="S205" s="301"/>
    </row>
    <row r="206" spans="1:19" s="18" customFormat="1" ht="15.75" hidden="1" x14ac:dyDescent="0.25">
      <c r="A206" s="486"/>
      <c r="B206" s="171"/>
      <c r="C206" s="171"/>
      <c r="D206" s="487"/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487"/>
      <c r="P206" s="176"/>
      <c r="Q206" s="171"/>
      <c r="R206" s="171"/>
      <c r="S206" s="301"/>
    </row>
    <row r="207" spans="1:19" s="18" customFormat="1" ht="15.75" hidden="1" x14ac:dyDescent="0.25">
      <c r="A207" s="486"/>
      <c r="B207" s="171"/>
      <c r="C207" s="171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487"/>
      <c r="P207" s="176"/>
      <c r="Q207" s="171"/>
      <c r="R207" s="171"/>
      <c r="S207" s="301"/>
    </row>
    <row r="208" spans="1:19" s="18" customFormat="1" ht="15.75" hidden="1" x14ac:dyDescent="0.25">
      <c r="A208" s="486"/>
      <c r="B208" s="171"/>
      <c r="C208" s="171"/>
      <c r="D208" s="487"/>
      <c r="E208" s="487"/>
      <c r="F208" s="487"/>
      <c r="G208" s="487"/>
      <c r="H208" s="487"/>
      <c r="I208" s="487"/>
      <c r="J208" s="487"/>
      <c r="K208" s="487"/>
      <c r="L208" s="487"/>
      <c r="M208" s="487"/>
      <c r="N208" s="487"/>
      <c r="O208" s="487"/>
      <c r="P208" s="176"/>
      <c r="Q208" s="171"/>
      <c r="R208" s="171"/>
      <c r="S208" s="301"/>
    </row>
    <row r="209" spans="1:19" s="18" customFormat="1" ht="15.75" hidden="1" x14ac:dyDescent="0.25">
      <c r="A209" s="486"/>
      <c r="B209" s="171"/>
      <c r="C209" s="171"/>
      <c r="D209" s="487"/>
      <c r="E209" s="487"/>
      <c r="F209" s="487"/>
      <c r="G209" s="487"/>
      <c r="H209" s="487"/>
      <c r="I209" s="487"/>
      <c r="J209" s="487"/>
      <c r="K209" s="487"/>
      <c r="L209" s="487"/>
      <c r="M209" s="487"/>
      <c r="N209" s="487"/>
      <c r="O209" s="487"/>
      <c r="P209" s="176"/>
      <c r="Q209" s="171"/>
      <c r="R209" s="171"/>
      <c r="S209" s="301"/>
    </row>
    <row r="210" spans="1:19" s="18" customFormat="1" ht="15.75" hidden="1" x14ac:dyDescent="0.25">
      <c r="A210" s="486"/>
      <c r="B210" s="171"/>
      <c r="C210" s="171"/>
      <c r="D210" s="487"/>
      <c r="E210" s="487"/>
      <c r="F210" s="487"/>
      <c r="G210" s="487"/>
      <c r="H210" s="487"/>
      <c r="I210" s="487"/>
      <c r="J210" s="487"/>
      <c r="K210" s="487"/>
      <c r="L210" s="487"/>
      <c r="M210" s="487"/>
      <c r="N210" s="487"/>
      <c r="O210" s="487"/>
      <c r="P210" s="176"/>
      <c r="Q210" s="171"/>
      <c r="R210" s="171"/>
      <c r="S210" s="301"/>
    </row>
    <row r="211" spans="1:19" s="18" customFormat="1" ht="15.75" hidden="1" x14ac:dyDescent="0.25">
      <c r="A211" s="486"/>
      <c r="B211" s="171"/>
      <c r="C211" s="171"/>
      <c r="D211" s="487"/>
      <c r="E211" s="487"/>
      <c r="F211" s="487"/>
      <c r="G211" s="487"/>
      <c r="H211" s="487"/>
      <c r="I211" s="487"/>
      <c r="J211" s="487"/>
      <c r="K211" s="487"/>
      <c r="L211" s="487"/>
      <c r="M211" s="487"/>
      <c r="N211" s="487"/>
      <c r="O211" s="487"/>
      <c r="P211" s="176"/>
      <c r="Q211" s="171"/>
      <c r="R211" s="171"/>
      <c r="S211" s="301"/>
    </row>
    <row r="212" spans="1:19" s="18" customFormat="1" ht="15.75" hidden="1" x14ac:dyDescent="0.25">
      <c r="A212" s="486"/>
      <c r="B212" s="171"/>
      <c r="C212" s="171"/>
      <c r="D212" s="487"/>
      <c r="E212" s="487"/>
      <c r="F212" s="487"/>
      <c r="G212" s="487"/>
      <c r="H212" s="487"/>
      <c r="I212" s="487"/>
      <c r="J212" s="487"/>
      <c r="K212" s="487"/>
      <c r="L212" s="487"/>
      <c r="M212" s="487"/>
      <c r="N212" s="487"/>
      <c r="O212" s="487"/>
      <c r="P212" s="176"/>
      <c r="Q212" s="171"/>
      <c r="R212" s="171"/>
      <c r="S212" s="301"/>
    </row>
    <row r="213" spans="1:19" s="18" customFormat="1" ht="31.5" x14ac:dyDescent="0.25">
      <c r="A213" s="473" t="s">
        <v>1131</v>
      </c>
      <c r="B213" s="173" t="s">
        <v>1132</v>
      </c>
      <c r="C213" s="511" t="s">
        <v>1133</v>
      </c>
      <c r="D213" s="512"/>
      <c r="E213" s="512"/>
      <c r="F213" s="512"/>
      <c r="G213" s="512"/>
      <c r="H213" s="512"/>
      <c r="I213" s="512"/>
      <c r="J213" s="512"/>
      <c r="K213" s="512"/>
      <c r="L213" s="512"/>
      <c r="M213" s="512"/>
      <c r="N213" s="512"/>
      <c r="O213" s="512"/>
      <c r="P213" s="176"/>
      <c r="Q213" s="171"/>
      <c r="R213" s="171"/>
      <c r="S213" s="301"/>
    </row>
    <row r="214" spans="1:19" s="18" customFormat="1" ht="47.25" x14ac:dyDescent="0.25">
      <c r="A214" s="473" t="s">
        <v>1134</v>
      </c>
      <c r="B214" s="173" t="s">
        <v>1135</v>
      </c>
      <c r="C214" s="511" t="s">
        <v>1133</v>
      </c>
      <c r="D214" s="487"/>
      <c r="E214" s="487"/>
      <c r="F214" s="487"/>
      <c r="G214" s="487"/>
      <c r="H214" s="487"/>
      <c r="I214" s="487"/>
      <c r="J214" s="487"/>
      <c r="K214" s="487"/>
      <c r="L214" s="487"/>
      <c r="M214" s="487"/>
      <c r="N214" s="487"/>
      <c r="O214" s="487"/>
      <c r="P214" s="176"/>
      <c r="Q214" s="171"/>
      <c r="R214" s="171"/>
      <c r="S214" s="301"/>
    </row>
    <row r="215" spans="1:19" s="18" customFormat="1" ht="48.75" customHeight="1" x14ac:dyDescent="0.25">
      <c r="A215" s="473" t="s">
        <v>1136</v>
      </c>
      <c r="B215" s="168" t="s">
        <v>1137</v>
      </c>
      <c r="C215" s="511">
        <v>60</v>
      </c>
      <c r="D215" s="487"/>
      <c r="E215" s="487"/>
      <c r="F215" s="487"/>
      <c r="G215" s="487"/>
      <c r="H215" s="487"/>
      <c r="I215" s="487"/>
      <c r="J215" s="487"/>
      <c r="K215" s="487"/>
      <c r="L215" s="487"/>
      <c r="M215" s="487"/>
      <c r="N215" s="487"/>
      <c r="O215" s="487"/>
      <c r="P215" s="176"/>
      <c r="Q215" s="171"/>
      <c r="R215" s="171"/>
      <c r="S215" s="301"/>
    </row>
  </sheetData>
  <mergeCells count="31">
    <mergeCell ref="A79:A80"/>
    <mergeCell ref="B79:B80"/>
    <mergeCell ref="C79:C80"/>
    <mergeCell ref="D79:F79"/>
    <mergeCell ref="G79:I79"/>
    <mergeCell ref="J42:L42"/>
    <mergeCell ref="M42:O42"/>
    <mergeCell ref="P42:R42"/>
    <mergeCell ref="S79:S80"/>
    <mergeCell ref="S42:S43"/>
    <mergeCell ref="P53:P54"/>
    <mergeCell ref="J79:L79"/>
    <mergeCell ref="M79:O79"/>
    <mergeCell ref="P79:R79"/>
    <mergeCell ref="A42:A43"/>
    <mergeCell ref="B42:B43"/>
    <mergeCell ref="C42:C43"/>
    <mergeCell ref="D42:F42"/>
    <mergeCell ref="G42:I42"/>
    <mergeCell ref="A2:S2"/>
    <mergeCell ref="A3:S3"/>
    <mergeCell ref="A4:S4"/>
    <mergeCell ref="A9:A10"/>
    <mergeCell ref="B9:B10"/>
    <mergeCell ref="C9:C10"/>
    <mergeCell ref="D9:F9"/>
    <mergeCell ref="G9:I9"/>
    <mergeCell ref="J9:L9"/>
    <mergeCell ref="M9:O9"/>
    <mergeCell ref="P9:R9"/>
    <mergeCell ref="S9:S10"/>
  </mergeCells>
  <pageMargins left="0.74803149606299213" right="0.70866141732283472" top="0.74803149606299213" bottom="0.74803149606299213" header="0.31496062992125984" footer="0.31496062992125984"/>
  <pageSetup paperSize="5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="80" zoomScaleNormal="80" zoomScaleSheetLayoutView="100" workbookViewId="0">
      <selection activeCell="P45" sqref="P45"/>
    </sheetView>
  </sheetViews>
  <sheetFormatPr baseColWidth="10" defaultColWidth="9.140625" defaultRowHeight="15" x14ac:dyDescent="0.25"/>
  <cols>
    <col min="1" max="1" width="37.140625" style="24" customWidth="1"/>
    <col min="2" max="2" width="31.7109375" style="590" customWidth="1"/>
    <col min="3" max="3" width="20.28515625" style="611" customWidth="1"/>
    <col min="4" max="4" width="4.42578125" style="21" customWidth="1"/>
    <col min="5" max="5" width="4.5703125" style="21" customWidth="1"/>
    <col min="6" max="6" width="5.5703125" style="21" customWidth="1"/>
    <col min="7" max="7" width="4.42578125" style="21" customWidth="1"/>
    <col min="8" max="8" width="5.5703125" style="21" customWidth="1"/>
    <col min="9" max="11" width="5" style="21" customWidth="1"/>
    <col min="12" max="12" width="5.140625" style="21" customWidth="1"/>
    <col min="13" max="14" width="4.85546875" style="21" customWidth="1"/>
    <col min="15" max="15" width="4.140625" style="21" customWidth="1"/>
    <col min="16" max="16" width="16.7109375" style="21" customWidth="1"/>
    <col min="17" max="17" width="15.85546875" style="612" customWidth="1"/>
    <col min="18" max="256" width="9.140625" style="24"/>
    <col min="257" max="257" width="37.140625" style="24" customWidth="1"/>
    <col min="258" max="258" width="31.7109375" style="24" customWidth="1"/>
    <col min="259" max="259" width="20.28515625" style="24" customWidth="1"/>
    <col min="260" max="260" width="4.42578125" style="24" customWidth="1"/>
    <col min="261" max="261" width="4.5703125" style="24" customWidth="1"/>
    <col min="262" max="262" width="5.5703125" style="24" customWidth="1"/>
    <col min="263" max="263" width="4.42578125" style="24" customWidth="1"/>
    <col min="264" max="264" width="5.5703125" style="24" customWidth="1"/>
    <col min="265" max="267" width="5" style="24" customWidth="1"/>
    <col min="268" max="268" width="5.140625" style="24" customWidth="1"/>
    <col min="269" max="270" width="4.85546875" style="24" customWidth="1"/>
    <col min="271" max="271" width="4.140625" style="24" customWidth="1"/>
    <col min="272" max="272" width="16.7109375" style="24" customWidth="1"/>
    <col min="273" max="273" width="15.85546875" style="24" customWidth="1"/>
    <col min="274" max="512" width="9.140625" style="24"/>
    <col min="513" max="513" width="37.140625" style="24" customWidth="1"/>
    <col min="514" max="514" width="31.7109375" style="24" customWidth="1"/>
    <col min="515" max="515" width="20.28515625" style="24" customWidth="1"/>
    <col min="516" max="516" width="4.42578125" style="24" customWidth="1"/>
    <col min="517" max="517" width="4.5703125" style="24" customWidth="1"/>
    <col min="518" max="518" width="5.5703125" style="24" customWidth="1"/>
    <col min="519" max="519" width="4.42578125" style="24" customWidth="1"/>
    <col min="520" max="520" width="5.5703125" style="24" customWidth="1"/>
    <col min="521" max="523" width="5" style="24" customWidth="1"/>
    <col min="524" max="524" width="5.140625" style="24" customWidth="1"/>
    <col min="525" max="526" width="4.85546875" style="24" customWidth="1"/>
    <col min="527" max="527" width="4.140625" style="24" customWidth="1"/>
    <col min="528" max="528" width="16.7109375" style="24" customWidth="1"/>
    <col min="529" max="529" width="15.85546875" style="24" customWidth="1"/>
    <col min="530" max="768" width="9.140625" style="24"/>
    <col min="769" max="769" width="37.140625" style="24" customWidth="1"/>
    <col min="770" max="770" width="31.7109375" style="24" customWidth="1"/>
    <col min="771" max="771" width="20.28515625" style="24" customWidth="1"/>
    <col min="772" max="772" width="4.42578125" style="24" customWidth="1"/>
    <col min="773" max="773" width="4.5703125" style="24" customWidth="1"/>
    <col min="774" max="774" width="5.5703125" style="24" customWidth="1"/>
    <col min="775" max="775" width="4.42578125" style="24" customWidth="1"/>
    <col min="776" max="776" width="5.5703125" style="24" customWidth="1"/>
    <col min="777" max="779" width="5" style="24" customWidth="1"/>
    <col min="780" max="780" width="5.140625" style="24" customWidth="1"/>
    <col min="781" max="782" width="4.85546875" style="24" customWidth="1"/>
    <col min="783" max="783" width="4.140625" style="24" customWidth="1"/>
    <col min="784" max="784" width="16.7109375" style="24" customWidth="1"/>
    <col min="785" max="785" width="15.85546875" style="24" customWidth="1"/>
    <col min="786" max="1024" width="9.140625" style="24"/>
    <col min="1025" max="1025" width="37.140625" style="24" customWidth="1"/>
    <col min="1026" max="1026" width="31.7109375" style="24" customWidth="1"/>
    <col min="1027" max="1027" width="20.28515625" style="24" customWidth="1"/>
    <col min="1028" max="1028" width="4.42578125" style="24" customWidth="1"/>
    <col min="1029" max="1029" width="4.5703125" style="24" customWidth="1"/>
    <col min="1030" max="1030" width="5.5703125" style="24" customWidth="1"/>
    <col min="1031" max="1031" width="4.42578125" style="24" customWidth="1"/>
    <col min="1032" max="1032" width="5.5703125" style="24" customWidth="1"/>
    <col min="1033" max="1035" width="5" style="24" customWidth="1"/>
    <col min="1036" max="1036" width="5.140625" style="24" customWidth="1"/>
    <col min="1037" max="1038" width="4.85546875" style="24" customWidth="1"/>
    <col min="1039" max="1039" width="4.140625" style="24" customWidth="1"/>
    <col min="1040" max="1040" width="16.7109375" style="24" customWidth="1"/>
    <col min="1041" max="1041" width="15.85546875" style="24" customWidth="1"/>
    <col min="1042" max="1280" width="9.140625" style="24"/>
    <col min="1281" max="1281" width="37.140625" style="24" customWidth="1"/>
    <col min="1282" max="1282" width="31.7109375" style="24" customWidth="1"/>
    <col min="1283" max="1283" width="20.28515625" style="24" customWidth="1"/>
    <col min="1284" max="1284" width="4.42578125" style="24" customWidth="1"/>
    <col min="1285" max="1285" width="4.5703125" style="24" customWidth="1"/>
    <col min="1286" max="1286" width="5.5703125" style="24" customWidth="1"/>
    <col min="1287" max="1287" width="4.42578125" style="24" customWidth="1"/>
    <col min="1288" max="1288" width="5.5703125" style="24" customWidth="1"/>
    <col min="1289" max="1291" width="5" style="24" customWidth="1"/>
    <col min="1292" max="1292" width="5.140625" style="24" customWidth="1"/>
    <col min="1293" max="1294" width="4.85546875" style="24" customWidth="1"/>
    <col min="1295" max="1295" width="4.140625" style="24" customWidth="1"/>
    <col min="1296" max="1296" width="16.7109375" style="24" customWidth="1"/>
    <col min="1297" max="1297" width="15.85546875" style="24" customWidth="1"/>
    <col min="1298" max="1536" width="9.140625" style="24"/>
    <col min="1537" max="1537" width="37.140625" style="24" customWidth="1"/>
    <col min="1538" max="1538" width="31.7109375" style="24" customWidth="1"/>
    <col min="1539" max="1539" width="20.28515625" style="24" customWidth="1"/>
    <col min="1540" max="1540" width="4.42578125" style="24" customWidth="1"/>
    <col min="1541" max="1541" width="4.5703125" style="24" customWidth="1"/>
    <col min="1542" max="1542" width="5.5703125" style="24" customWidth="1"/>
    <col min="1543" max="1543" width="4.42578125" style="24" customWidth="1"/>
    <col min="1544" max="1544" width="5.5703125" style="24" customWidth="1"/>
    <col min="1545" max="1547" width="5" style="24" customWidth="1"/>
    <col min="1548" max="1548" width="5.140625" style="24" customWidth="1"/>
    <col min="1549" max="1550" width="4.85546875" style="24" customWidth="1"/>
    <col min="1551" max="1551" width="4.140625" style="24" customWidth="1"/>
    <col min="1552" max="1552" width="16.7109375" style="24" customWidth="1"/>
    <col min="1553" max="1553" width="15.85546875" style="24" customWidth="1"/>
    <col min="1554" max="1792" width="9.140625" style="24"/>
    <col min="1793" max="1793" width="37.140625" style="24" customWidth="1"/>
    <col min="1794" max="1794" width="31.7109375" style="24" customWidth="1"/>
    <col min="1795" max="1795" width="20.28515625" style="24" customWidth="1"/>
    <col min="1796" max="1796" width="4.42578125" style="24" customWidth="1"/>
    <col min="1797" max="1797" width="4.5703125" style="24" customWidth="1"/>
    <col min="1798" max="1798" width="5.5703125" style="24" customWidth="1"/>
    <col min="1799" max="1799" width="4.42578125" style="24" customWidth="1"/>
    <col min="1800" max="1800" width="5.5703125" style="24" customWidth="1"/>
    <col min="1801" max="1803" width="5" style="24" customWidth="1"/>
    <col min="1804" max="1804" width="5.140625" style="24" customWidth="1"/>
    <col min="1805" max="1806" width="4.85546875" style="24" customWidth="1"/>
    <col min="1807" max="1807" width="4.140625" style="24" customWidth="1"/>
    <col min="1808" max="1808" width="16.7109375" style="24" customWidth="1"/>
    <col min="1809" max="1809" width="15.85546875" style="24" customWidth="1"/>
    <col min="1810" max="2048" width="9.140625" style="24"/>
    <col min="2049" max="2049" width="37.140625" style="24" customWidth="1"/>
    <col min="2050" max="2050" width="31.7109375" style="24" customWidth="1"/>
    <col min="2051" max="2051" width="20.28515625" style="24" customWidth="1"/>
    <col min="2052" max="2052" width="4.42578125" style="24" customWidth="1"/>
    <col min="2053" max="2053" width="4.5703125" style="24" customWidth="1"/>
    <col min="2054" max="2054" width="5.5703125" style="24" customWidth="1"/>
    <col min="2055" max="2055" width="4.42578125" style="24" customWidth="1"/>
    <col min="2056" max="2056" width="5.5703125" style="24" customWidth="1"/>
    <col min="2057" max="2059" width="5" style="24" customWidth="1"/>
    <col min="2060" max="2060" width="5.140625" style="24" customWidth="1"/>
    <col min="2061" max="2062" width="4.85546875" style="24" customWidth="1"/>
    <col min="2063" max="2063" width="4.140625" style="24" customWidth="1"/>
    <col min="2064" max="2064" width="16.7109375" style="24" customWidth="1"/>
    <col min="2065" max="2065" width="15.85546875" style="24" customWidth="1"/>
    <col min="2066" max="2304" width="9.140625" style="24"/>
    <col min="2305" max="2305" width="37.140625" style="24" customWidth="1"/>
    <col min="2306" max="2306" width="31.7109375" style="24" customWidth="1"/>
    <col min="2307" max="2307" width="20.28515625" style="24" customWidth="1"/>
    <col min="2308" max="2308" width="4.42578125" style="24" customWidth="1"/>
    <col min="2309" max="2309" width="4.5703125" style="24" customWidth="1"/>
    <col min="2310" max="2310" width="5.5703125" style="24" customWidth="1"/>
    <col min="2311" max="2311" width="4.42578125" style="24" customWidth="1"/>
    <col min="2312" max="2312" width="5.5703125" style="24" customWidth="1"/>
    <col min="2313" max="2315" width="5" style="24" customWidth="1"/>
    <col min="2316" max="2316" width="5.140625" style="24" customWidth="1"/>
    <col min="2317" max="2318" width="4.85546875" style="24" customWidth="1"/>
    <col min="2319" max="2319" width="4.140625" style="24" customWidth="1"/>
    <col min="2320" max="2320" width="16.7109375" style="24" customWidth="1"/>
    <col min="2321" max="2321" width="15.85546875" style="24" customWidth="1"/>
    <col min="2322" max="2560" width="9.140625" style="24"/>
    <col min="2561" max="2561" width="37.140625" style="24" customWidth="1"/>
    <col min="2562" max="2562" width="31.7109375" style="24" customWidth="1"/>
    <col min="2563" max="2563" width="20.28515625" style="24" customWidth="1"/>
    <col min="2564" max="2564" width="4.42578125" style="24" customWidth="1"/>
    <col min="2565" max="2565" width="4.5703125" style="24" customWidth="1"/>
    <col min="2566" max="2566" width="5.5703125" style="24" customWidth="1"/>
    <col min="2567" max="2567" width="4.42578125" style="24" customWidth="1"/>
    <col min="2568" max="2568" width="5.5703125" style="24" customWidth="1"/>
    <col min="2569" max="2571" width="5" style="24" customWidth="1"/>
    <col min="2572" max="2572" width="5.140625" style="24" customWidth="1"/>
    <col min="2573" max="2574" width="4.85546875" style="24" customWidth="1"/>
    <col min="2575" max="2575" width="4.140625" style="24" customWidth="1"/>
    <col min="2576" max="2576" width="16.7109375" style="24" customWidth="1"/>
    <col min="2577" max="2577" width="15.85546875" style="24" customWidth="1"/>
    <col min="2578" max="2816" width="9.140625" style="24"/>
    <col min="2817" max="2817" width="37.140625" style="24" customWidth="1"/>
    <col min="2818" max="2818" width="31.7109375" style="24" customWidth="1"/>
    <col min="2819" max="2819" width="20.28515625" style="24" customWidth="1"/>
    <col min="2820" max="2820" width="4.42578125" style="24" customWidth="1"/>
    <col min="2821" max="2821" width="4.5703125" style="24" customWidth="1"/>
    <col min="2822" max="2822" width="5.5703125" style="24" customWidth="1"/>
    <col min="2823" max="2823" width="4.42578125" style="24" customWidth="1"/>
    <col min="2824" max="2824" width="5.5703125" style="24" customWidth="1"/>
    <col min="2825" max="2827" width="5" style="24" customWidth="1"/>
    <col min="2828" max="2828" width="5.140625" style="24" customWidth="1"/>
    <col min="2829" max="2830" width="4.85546875" style="24" customWidth="1"/>
    <col min="2831" max="2831" width="4.140625" style="24" customWidth="1"/>
    <col min="2832" max="2832" width="16.7109375" style="24" customWidth="1"/>
    <col min="2833" max="2833" width="15.85546875" style="24" customWidth="1"/>
    <col min="2834" max="3072" width="9.140625" style="24"/>
    <col min="3073" max="3073" width="37.140625" style="24" customWidth="1"/>
    <col min="3074" max="3074" width="31.7109375" style="24" customWidth="1"/>
    <col min="3075" max="3075" width="20.28515625" style="24" customWidth="1"/>
    <col min="3076" max="3076" width="4.42578125" style="24" customWidth="1"/>
    <col min="3077" max="3077" width="4.5703125" style="24" customWidth="1"/>
    <col min="3078" max="3078" width="5.5703125" style="24" customWidth="1"/>
    <col min="3079" max="3079" width="4.42578125" style="24" customWidth="1"/>
    <col min="3080" max="3080" width="5.5703125" style="24" customWidth="1"/>
    <col min="3081" max="3083" width="5" style="24" customWidth="1"/>
    <col min="3084" max="3084" width="5.140625" style="24" customWidth="1"/>
    <col min="3085" max="3086" width="4.85546875" style="24" customWidth="1"/>
    <col min="3087" max="3087" width="4.140625" style="24" customWidth="1"/>
    <col min="3088" max="3088" width="16.7109375" style="24" customWidth="1"/>
    <col min="3089" max="3089" width="15.85546875" style="24" customWidth="1"/>
    <col min="3090" max="3328" width="9.140625" style="24"/>
    <col min="3329" max="3329" width="37.140625" style="24" customWidth="1"/>
    <col min="3330" max="3330" width="31.7109375" style="24" customWidth="1"/>
    <col min="3331" max="3331" width="20.28515625" style="24" customWidth="1"/>
    <col min="3332" max="3332" width="4.42578125" style="24" customWidth="1"/>
    <col min="3333" max="3333" width="4.5703125" style="24" customWidth="1"/>
    <col min="3334" max="3334" width="5.5703125" style="24" customWidth="1"/>
    <col min="3335" max="3335" width="4.42578125" style="24" customWidth="1"/>
    <col min="3336" max="3336" width="5.5703125" style="24" customWidth="1"/>
    <col min="3337" max="3339" width="5" style="24" customWidth="1"/>
    <col min="3340" max="3340" width="5.140625" style="24" customWidth="1"/>
    <col min="3341" max="3342" width="4.85546875" style="24" customWidth="1"/>
    <col min="3343" max="3343" width="4.140625" style="24" customWidth="1"/>
    <col min="3344" max="3344" width="16.7109375" style="24" customWidth="1"/>
    <col min="3345" max="3345" width="15.85546875" style="24" customWidth="1"/>
    <col min="3346" max="3584" width="9.140625" style="24"/>
    <col min="3585" max="3585" width="37.140625" style="24" customWidth="1"/>
    <col min="3586" max="3586" width="31.7109375" style="24" customWidth="1"/>
    <col min="3587" max="3587" width="20.28515625" style="24" customWidth="1"/>
    <col min="3588" max="3588" width="4.42578125" style="24" customWidth="1"/>
    <col min="3589" max="3589" width="4.5703125" style="24" customWidth="1"/>
    <col min="3590" max="3590" width="5.5703125" style="24" customWidth="1"/>
    <col min="3591" max="3591" width="4.42578125" style="24" customWidth="1"/>
    <col min="3592" max="3592" width="5.5703125" style="24" customWidth="1"/>
    <col min="3593" max="3595" width="5" style="24" customWidth="1"/>
    <col min="3596" max="3596" width="5.140625" style="24" customWidth="1"/>
    <col min="3597" max="3598" width="4.85546875" style="24" customWidth="1"/>
    <col min="3599" max="3599" width="4.140625" style="24" customWidth="1"/>
    <col min="3600" max="3600" width="16.7109375" style="24" customWidth="1"/>
    <col min="3601" max="3601" width="15.85546875" style="24" customWidth="1"/>
    <col min="3602" max="3840" width="9.140625" style="24"/>
    <col min="3841" max="3841" width="37.140625" style="24" customWidth="1"/>
    <col min="3842" max="3842" width="31.7109375" style="24" customWidth="1"/>
    <col min="3843" max="3843" width="20.28515625" style="24" customWidth="1"/>
    <col min="3844" max="3844" width="4.42578125" style="24" customWidth="1"/>
    <col min="3845" max="3845" width="4.5703125" style="24" customWidth="1"/>
    <col min="3846" max="3846" width="5.5703125" style="24" customWidth="1"/>
    <col min="3847" max="3847" width="4.42578125" style="24" customWidth="1"/>
    <col min="3848" max="3848" width="5.5703125" style="24" customWidth="1"/>
    <col min="3849" max="3851" width="5" style="24" customWidth="1"/>
    <col min="3852" max="3852" width="5.140625" style="24" customWidth="1"/>
    <col min="3853" max="3854" width="4.85546875" style="24" customWidth="1"/>
    <col min="3855" max="3855" width="4.140625" style="24" customWidth="1"/>
    <col min="3856" max="3856" width="16.7109375" style="24" customWidth="1"/>
    <col min="3857" max="3857" width="15.85546875" style="24" customWidth="1"/>
    <col min="3858" max="4096" width="9.140625" style="24"/>
    <col min="4097" max="4097" width="37.140625" style="24" customWidth="1"/>
    <col min="4098" max="4098" width="31.7109375" style="24" customWidth="1"/>
    <col min="4099" max="4099" width="20.28515625" style="24" customWidth="1"/>
    <col min="4100" max="4100" width="4.42578125" style="24" customWidth="1"/>
    <col min="4101" max="4101" width="4.5703125" style="24" customWidth="1"/>
    <col min="4102" max="4102" width="5.5703125" style="24" customWidth="1"/>
    <col min="4103" max="4103" width="4.42578125" style="24" customWidth="1"/>
    <col min="4104" max="4104" width="5.5703125" style="24" customWidth="1"/>
    <col min="4105" max="4107" width="5" style="24" customWidth="1"/>
    <col min="4108" max="4108" width="5.140625" style="24" customWidth="1"/>
    <col min="4109" max="4110" width="4.85546875" style="24" customWidth="1"/>
    <col min="4111" max="4111" width="4.140625" style="24" customWidth="1"/>
    <col min="4112" max="4112" width="16.7109375" style="24" customWidth="1"/>
    <col min="4113" max="4113" width="15.85546875" style="24" customWidth="1"/>
    <col min="4114" max="4352" width="9.140625" style="24"/>
    <col min="4353" max="4353" width="37.140625" style="24" customWidth="1"/>
    <col min="4354" max="4354" width="31.7109375" style="24" customWidth="1"/>
    <col min="4355" max="4355" width="20.28515625" style="24" customWidth="1"/>
    <col min="4356" max="4356" width="4.42578125" style="24" customWidth="1"/>
    <col min="4357" max="4357" width="4.5703125" style="24" customWidth="1"/>
    <col min="4358" max="4358" width="5.5703125" style="24" customWidth="1"/>
    <col min="4359" max="4359" width="4.42578125" style="24" customWidth="1"/>
    <col min="4360" max="4360" width="5.5703125" style="24" customWidth="1"/>
    <col min="4361" max="4363" width="5" style="24" customWidth="1"/>
    <col min="4364" max="4364" width="5.140625" style="24" customWidth="1"/>
    <col min="4365" max="4366" width="4.85546875" style="24" customWidth="1"/>
    <col min="4367" max="4367" width="4.140625" style="24" customWidth="1"/>
    <col min="4368" max="4368" width="16.7109375" style="24" customWidth="1"/>
    <col min="4369" max="4369" width="15.85546875" style="24" customWidth="1"/>
    <col min="4370" max="4608" width="9.140625" style="24"/>
    <col min="4609" max="4609" width="37.140625" style="24" customWidth="1"/>
    <col min="4610" max="4610" width="31.7109375" style="24" customWidth="1"/>
    <col min="4611" max="4611" width="20.28515625" style="24" customWidth="1"/>
    <col min="4612" max="4612" width="4.42578125" style="24" customWidth="1"/>
    <col min="4613" max="4613" width="4.5703125" style="24" customWidth="1"/>
    <col min="4614" max="4614" width="5.5703125" style="24" customWidth="1"/>
    <col min="4615" max="4615" width="4.42578125" style="24" customWidth="1"/>
    <col min="4616" max="4616" width="5.5703125" style="24" customWidth="1"/>
    <col min="4617" max="4619" width="5" style="24" customWidth="1"/>
    <col min="4620" max="4620" width="5.140625" style="24" customWidth="1"/>
    <col min="4621" max="4622" width="4.85546875" style="24" customWidth="1"/>
    <col min="4623" max="4623" width="4.140625" style="24" customWidth="1"/>
    <col min="4624" max="4624" width="16.7109375" style="24" customWidth="1"/>
    <col min="4625" max="4625" width="15.85546875" style="24" customWidth="1"/>
    <col min="4626" max="4864" width="9.140625" style="24"/>
    <col min="4865" max="4865" width="37.140625" style="24" customWidth="1"/>
    <col min="4866" max="4866" width="31.7109375" style="24" customWidth="1"/>
    <col min="4867" max="4867" width="20.28515625" style="24" customWidth="1"/>
    <col min="4868" max="4868" width="4.42578125" style="24" customWidth="1"/>
    <col min="4869" max="4869" width="4.5703125" style="24" customWidth="1"/>
    <col min="4870" max="4870" width="5.5703125" style="24" customWidth="1"/>
    <col min="4871" max="4871" width="4.42578125" style="24" customWidth="1"/>
    <col min="4872" max="4872" width="5.5703125" style="24" customWidth="1"/>
    <col min="4873" max="4875" width="5" style="24" customWidth="1"/>
    <col min="4876" max="4876" width="5.140625" style="24" customWidth="1"/>
    <col min="4877" max="4878" width="4.85546875" style="24" customWidth="1"/>
    <col min="4879" max="4879" width="4.140625" style="24" customWidth="1"/>
    <col min="4880" max="4880" width="16.7109375" style="24" customWidth="1"/>
    <col min="4881" max="4881" width="15.85546875" style="24" customWidth="1"/>
    <col min="4882" max="5120" width="9.140625" style="24"/>
    <col min="5121" max="5121" width="37.140625" style="24" customWidth="1"/>
    <col min="5122" max="5122" width="31.7109375" style="24" customWidth="1"/>
    <col min="5123" max="5123" width="20.28515625" style="24" customWidth="1"/>
    <col min="5124" max="5124" width="4.42578125" style="24" customWidth="1"/>
    <col min="5125" max="5125" width="4.5703125" style="24" customWidth="1"/>
    <col min="5126" max="5126" width="5.5703125" style="24" customWidth="1"/>
    <col min="5127" max="5127" width="4.42578125" style="24" customWidth="1"/>
    <col min="5128" max="5128" width="5.5703125" style="24" customWidth="1"/>
    <col min="5129" max="5131" width="5" style="24" customWidth="1"/>
    <col min="5132" max="5132" width="5.140625" style="24" customWidth="1"/>
    <col min="5133" max="5134" width="4.85546875" style="24" customWidth="1"/>
    <col min="5135" max="5135" width="4.140625" style="24" customWidth="1"/>
    <col min="5136" max="5136" width="16.7109375" style="24" customWidth="1"/>
    <col min="5137" max="5137" width="15.85546875" style="24" customWidth="1"/>
    <col min="5138" max="5376" width="9.140625" style="24"/>
    <col min="5377" max="5377" width="37.140625" style="24" customWidth="1"/>
    <col min="5378" max="5378" width="31.7109375" style="24" customWidth="1"/>
    <col min="5379" max="5379" width="20.28515625" style="24" customWidth="1"/>
    <col min="5380" max="5380" width="4.42578125" style="24" customWidth="1"/>
    <col min="5381" max="5381" width="4.5703125" style="24" customWidth="1"/>
    <col min="5382" max="5382" width="5.5703125" style="24" customWidth="1"/>
    <col min="5383" max="5383" width="4.42578125" style="24" customWidth="1"/>
    <col min="5384" max="5384" width="5.5703125" style="24" customWidth="1"/>
    <col min="5385" max="5387" width="5" style="24" customWidth="1"/>
    <col min="5388" max="5388" width="5.140625" style="24" customWidth="1"/>
    <col min="5389" max="5390" width="4.85546875" style="24" customWidth="1"/>
    <col min="5391" max="5391" width="4.140625" style="24" customWidth="1"/>
    <col min="5392" max="5392" width="16.7109375" style="24" customWidth="1"/>
    <col min="5393" max="5393" width="15.85546875" style="24" customWidth="1"/>
    <col min="5394" max="5632" width="9.140625" style="24"/>
    <col min="5633" max="5633" width="37.140625" style="24" customWidth="1"/>
    <col min="5634" max="5634" width="31.7109375" style="24" customWidth="1"/>
    <col min="5635" max="5635" width="20.28515625" style="24" customWidth="1"/>
    <col min="5636" max="5636" width="4.42578125" style="24" customWidth="1"/>
    <col min="5637" max="5637" width="4.5703125" style="24" customWidth="1"/>
    <col min="5638" max="5638" width="5.5703125" style="24" customWidth="1"/>
    <col min="5639" max="5639" width="4.42578125" style="24" customWidth="1"/>
    <col min="5640" max="5640" width="5.5703125" style="24" customWidth="1"/>
    <col min="5641" max="5643" width="5" style="24" customWidth="1"/>
    <col min="5644" max="5644" width="5.140625" style="24" customWidth="1"/>
    <col min="5645" max="5646" width="4.85546875" style="24" customWidth="1"/>
    <col min="5647" max="5647" width="4.140625" style="24" customWidth="1"/>
    <col min="5648" max="5648" width="16.7109375" style="24" customWidth="1"/>
    <col min="5649" max="5649" width="15.85546875" style="24" customWidth="1"/>
    <col min="5650" max="5888" width="9.140625" style="24"/>
    <col min="5889" max="5889" width="37.140625" style="24" customWidth="1"/>
    <col min="5890" max="5890" width="31.7109375" style="24" customWidth="1"/>
    <col min="5891" max="5891" width="20.28515625" style="24" customWidth="1"/>
    <col min="5892" max="5892" width="4.42578125" style="24" customWidth="1"/>
    <col min="5893" max="5893" width="4.5703125" style="24" customWidth="1"/>
    <col min="5894" max="5894" width="5.5703125" style="24" customWidth="1"/>
    <col min="5895" max="5895" width="4.42578125" style="24" customWidth="1"/>
    <col min="5896" max="5896" width="5.5703125" style="24" customWidth="1"/>
    <col min="5897" max="5899" width="5" style="24" customWidth="1"/>
    <col min="5900" max="5900" width="5.140625" style="24" customWidth="1"/>
    <col min="5901" max="5902" width="4.85546875" style="24" customWidth="1"/>
    <col min="5903" max="5903" width="4.140625" style="24" customWidth="1"/>
    <col min="5904" max="5904" width="16.7109375" style="24" customWidth="1"/>
    <col min="5905" max="5905" width="15.85546875" style="24" customWidth="1"/>
    <col min="5906" max="6144" width="9.140625" style="24"/>
    <col min="6145" max="6145" width="37.140625" style="24" customWidth="1"/>
    <col min="6146" max="6146" width="31.7109375" style="24" customWidth="1"/>
    <col min="6147" max="6147" width="20.28515625" style="24" customWidth="1"/>
    <col min="6148" max="6148" width="4.42578125" style="24" customWidth="1"/>
    <col min="6149" max="6149" width="4.5703125" style="24" customWidth="1"/>
    <col min="6150" max="6150" width="5.5703125" style="24" customWidth="1"/>
    <col min="6151" max="6151" width="4.42578125" style="24" customWidth="1"/>
    <col min="6152" max="6152" width="5.5703125" style="24" customWidth="1"/>
    <col min="6153" max="6155" width="5" style="24" customWidth="1"/>
    <col min="6156" max="6156" width="5.140625" style="24" customWidth="1"/>
    <col min="6157" max="6158" width="4.85546875" style="24" customWidth="1"/>
    <col min="6159" max="6159" width="4.140625" style="24" customWidth="1"/>
    <col min="6160" max="6160" width="16.7109375" style="24" customWidth="1"/>
    <col min="6161" max="6161" width="15.85546875" style="24" customWidth="1"/>
    <col min="6162" max="6400" width="9.140625" style="24"/>
    <col min="6401" max="6401" width="37.140625" style="24" customWidth="1"/>
    <col min="6402" max="6402" width="31.7109375" style="24" customWidth="1"/>
    <col min="6403" max="6403" width="20.28515625" style="24" customWidth="1"/>
    <col min="6404" max="6404" width="4.42578125" style="24" customWidth="1"/>
    <col min="6405" max="6405" width="4.5703125" style="24" customWidth="1"/>
    <col min="6406" max="6406" width="5.5703125" style="24" customWidth="1"/>
    <col min="6407" max="6407" width="4.42578125" style="24" customWidth="1"/>
    <col min="6408" max="6408" width="5.5703125" style="24" customWidth="1"/>
    <col min="6409" max="6411" width="5" style="24" customWidth="1"/>
    <col min="6412" max="6412" width="5.140625" style="24" customWidth="1"/>
    <col min="6413" max="6414" width="4.85546875" style="24" customWidth="1"/>
    <col min="6415" max="6415" width="4.140625" style="24" customWidth="1"/>
    <col min="6416" max="6416" width="16.7109375" style="24" customWidth="1"/>
    <col min="6417" max="6417" width="15.85546875" style="24" customWidth="1"/>
    <col min="6418" max="6656" width="9.140625" style="24"/>
    <col min="6657" max="6657" width="37.140625" style="24" customWidth="1"/>
    <col min="6658" max="6658" width="31.7109375" style="24" customWidth="1"/>
    <col min="6659" max="6659" width="20.28515625" style="24" customWidth="1"/>
    <col min="6660" max="6660" width="4.42578125" style="24" customWidth="1"/>
    <col min="6661" max="6661" width="4.5703125" style="24" customWidth="1"/>
    <col min="6662" max="6662" width="5.5703125" style="24" customWidth="1"/>
    <col min="6663" max="6663" width="4.42578125" style="24" customWidth="1"/>
    <col min="6664" max="6664" width="5.5703125" style="24" customWidth="1"/>
    <col min="6665" max="6667" width="5" style="24" customWidth="1"/>
    <col min="6668" max="6668" width="5.140625" style="24" customWidth="1"/>
    <col min="6669" max="6670" width="4.85546875" style="24" customWidth="1"/>
    <col min="6671" max="6671" width="4.140625" style="24" customWidth="1"/>
    <col min="6672" max="6672" width="16.7109375" style="24" customWidth="1"/>
    <col min="6673" max="6673" width="15.85546875" style="24" customWidth="1"/>
    <col min="6674" max="6912" width="9.140625" style="24"/>
    <col min="6913" max="6913" width="37.140625" style="24" customWidth="1"/>
    <col min="6914" max="6914" width="31.7109375" style="24" customWidth="1"/>
    <col min="6915" max="6915" width="20.28515625" style="24" customWidth="1"/>
    <col min="6916" max="6916" width="4.42578125" style="24" customWidth="1"/>
    <col min="6917" max="6917" width="4.5703125" style="24" customWidth="1"/>
    <col min="6918" max="6918" width="5.5703125" style="24" customWidth="1"/>
    <col min="6919" max="6919" width="4.42578125" style="24" customWidth="1"/>
    <col min="6920" max="6920" width="5.5703125" style="24" customWidth="1"/>
    <col min="6921" max="6923" width="5" style="24" customWidth="1"/>
    <col min="6924" max="6924" width="5.140625" style="24" customWidth="1"/>
    <col min="6925" max="6926" width="4.85546875" style="24" customWidth="1"/>
    <col min="6927" max="6927" width="4.140625" style="24" customWidth="1"/>
    <col min="6928" max="6928" width="16.7109375" style="24" customWidth="1"/>
    <col min="6929" max="6929" width="15.85546875" style="24" customWidth="1"/>
    <col min="6930" max="7168" width="9.140625" style="24"/>
    <col min="7169" max="7169" width="37.140625" style="24" customWidth="1"/>
    <col min="7170" max="7170" width="31.7109375" style="24" customWidth="1"/>
    <col min="7171" max="7171" width="20.28515625" style="24" customWidth="1"/>
    <col min="7172" max="7172" width="4.42578125" style="24" customWidth="1"/>
    <col min="7173" max="7173" width="4.5703125" style="24" customWidth="1"/>
    <col min="7174" max="7174" width="5.5703125" style="24" customWidth="1"/>
    <col min="7175" max="7175" width="4.42578125" style="24" customWidth="1"/>
    <col min="7176" max="7176" width="5.5703125" style="24" customWidth="1"/>
    <col min="7177" max="7179" width="5" style="24" customWidth="1"/>
    <col min="7180" max="7180" width="5.140625" style="24" customWidth="1"/>
    <col min="7181" max="7182" width="4.85546875" style="24" customWidth="1"/>
    <col min="7183" max="7183" width="4.140625" style="24" customWidth="1"/>
    <col min="7184" max="7184" width="16.7109375" style="24" customWidth="1"/>
    <col min="7185" max="7185" width="15.85546875" style="24" customWidth="1"/>
    <col min="7186" max="7424" width="9.140625" style="24"/>
    <col min="7425" max="7425" width="37.140625" style="24" customWidth="1"/>
    <col min="7426" max="7426" width="31.7109375" style="24" customWidth="1"/>
    <col min="7427" max="7427" width="20.28515625" style="24" customWidth="1"/>
    <col min="7428" max="7428" width="4.42578125" style="24" customWidth="1"/>
    <col min="7429" max="7429" width="4.5703125" style="24" customWidth="1"/>
    <col min="7430" max="7430" width="5.5703125" style="24" customWidth="1"/>
    <col min="7431" max="7431" width="4.42578125" style="24" customWidth="1"/>
    <col min="7432" max="7432" width="5.5703125" style="24" customWidth="1"/>
    <col min="7433" max="7435" width="5" style="24" customWidth="1"/>
    <col min="7436" max="7436" width="5.140625" style="24" customWidth="1"/>
    <col min="7437" max="7438" width="4.85546875" style="24" customWidth="1"/>
    <col min="7439" max="7439" width="4.140625" style="24" customWidth="1"/>
    <col min="7440" max="7440" width="16.7109375" style="24" customWidth="1"/>
    <col min="7441" max="7441" width="15.85546875" style="24" customWidth="1"/>
    <col min="7442" max="7680" width="9.140625" style="24"/>
    <col min="7681" max="7681" width="37.140625" style="24" customWidth="1"/>
    <col min="7682" max="7682" width="31.7109375" style="24" customWidth="1"/>
    <col min="7683" max="7683" width="20.28515625" style="24" customWidth="1"/>
    <col min="7684" max="7684" width="4.42578125" style="24" customWidth="1"/>
    <col min="7685" max="7685" width="4.5703125" style="24" customWidth="1"/>
    <col min="7686" max="7686" width="5.5703125" style="24" customWidth="1"/>
    <col min="7687" max="7687" width="4.42578125" style="24" customWidth="1"/>
    <col min="7688" max="7688" width="5.5703125" style="24" customWidth="1"/>
    <col min="7689" max="7691" width="5" style="24" customWidth="1"/>
    <col min="7692" max="7692" width="5.140625" style="24" customWidth="1"/>
    <col min="7693" max="7694" width="4.85546875" style="24" customWidth="1"/>
    <col min="7695" max="7695" width="4.140625" style="24" customWidth="1"/>
    <col min="7696" max="7696" width="16.7109375" style="24" customWidth="1"/>
    <col min="7697" max="7697" width="15.85546875" style="24" customWidth="1"/>
    <col min="7698" max="7936" width="9.140625" style="24"/>
    <col min="7937" max="7937" width="37.140625" style="24" customWidth="1"/>
    <col min="7938" max="7938" width="31.7109375" style="24" customWidth="1"/>
    <col min="7939" max="7939" width="20.28515625" style="24" customWidth="1"/>
    <col min="7940" max="7940" width="4.42578125" style="24" customWidth="1"/>
    <col min="7941" max="7941" width="4.5703125" style="24" customWidth="1"/>
    <col min="7942" max="7942" width="5.5703125" style="24" customWidth="1"/>
    <col min="7943" max="7943" width="4.42578125" style="24" customWidth="1"/>
    <col min="7944" max="7944" width="5.5703125" style="24" customWidth="1"/>
    <col min="7945" max="7947" width="5" style="24" customWidth="1"/>
    <col min="7948" max="7948" width="5.140625" style="24" customWidth="1"/>
    <col min="7949" max="7950" width="4.85546875" style="24" customWidth="1"/>
    <col min="7951" max="7951" width="4.140625" style="24" customWidth="1"/>
    <col min="7952" max="7952" width="16.7109375" style="24" customWidth="1"/>
    <col min="7953" max="7953" width="15.85546875" style="24" customWidth="1"/>
    <col min="7954" max="8192" width="9.140625" style="24"/>
    <col min="8193" max="8193" width="37.140625" style="24" customWidth="1"/>
    <col min="8194" max="8194" width="31.7109375" style="24" customWidth="1"/>
    <col min="8195" max="8195" width="20.28515625" style="24" customWidth="1"/>
    <col min="8196" max="8196" width="4.42578125" style="24" customWidth="1"/>
    <col min="8197" max="8197" width="4.5703125" style="24" customWidth="1"/>
    <col min="8198" max="8198" width="5.5703125" style="24" customWidth="1"/>
    <col min="8199" max="8199" width="4.42578125" style="24" customWidth="1"/>
    <col min="8200" max="8200" width="5.5703125" style="24" customWidth="1"/>
    <col min="8201" max="8203" width="5" style="24" customWidth="1"/>
    <col min="8204" max="8204" width="5.140625" style="24" customWidth="1"/>
    <col min="8205" max="8206" width="4.85546875" style="24" customWidth="1"/>
    <col min="8207" max="8207" width="4.140625" style="24" customWidth="1"/>
    <col min="8208" max="8208" width="16.7109375" style="24" customWidth="1"/>
    <col min="8209" max="8209" width="15.85546875" style="24" customWidth="1"/>
    <col min="8210" max="8448" width="9.140625" style="24"/>
    <col min="8449" max="8449" width="37.140625" style="24" customWidth="1"/>
    <col min="8450" max="8450" width="31.7109375" style="24" customWidth="1"/>
    <col min="8451" max="8451" width="20.28515625" style="24" customWidth="1"/>
    <col min="8452" max="8452" width="4.42578125" style="24" customWidth="1"/>
    <col min="8453" max="8453" width="4.5703125" style="24" customWidth="1"/>
    <col min="8454" max="8454" width="5.5703125" style="24" customWidth="1"/>
    <col min="8455" max="8455" width="4.42578125" style="24" customWidth="1"/>
    <col min="8456" max="8456" width="5.5703125" style="24" customWidth="1"/>
    <col min="8457" max="8459" width="5" style="24" customWidth="1"/>
    <col min="8460" max="8460" width="5.140625" style="24" customWidth="1"/>
    <col min="8461" max="8462" width="4.85546875" style="24" customWidth="1"/>
    <col min="8463" max="8463" width="4.140625" style="24" customWidth="1"/>
    <col min="8464" max="8464" width="16.7109375" style="24" customWidth="1"/>
    <col min="8465" max="8465" width="15.85546875" style="24" customWidth="1"/>
    <col min="8466" max="8704" width="9.140625" style="24"/>
    <col min="8705" max="8705" width="37.140625" style="24" customWidth="1"/>
    <col min="8706" max="8706" width="31.7109375" style="24" customWidth="1"/>
    <col min="8707" max="8707" width="20.28515625" style="24" customWidth="1"/>
    <col min="8708" max="8708" width="4.42578125" style="24" customWidth="1"/>
    <col min="8709" max="8709" width="4.5703125" style="24" customWidth="1"/>
    <col min="8710" max="8710" width="5.5703125" style="24" customWidth="1"/>
    <col min="8711" max="8711" width="4.42578125" style="24" customWidth="1"/>
    <col min="8712" max="8712" width="5.5703125" style="24" customWidth="1"/>
    <col min="8713" max="8715" width="5" style="24" customWidth="1"/>
    <col min="8716" max="8716" width="5.140625" style="24" customWidth="1"/>
    <col min="8717" max="8718" width="4.85546875" style="24" customWidth="1"/>
    <col min="8719" max="8719" width="4.140625" style="24" customWidth="1"/>
    <col min="8720" max="8720" width="16.7109375" style="24" customWidth="1"/>
    <col min="8721" max="8721" width="15.85546875" style="24" customWidth="1"/>
    <col min="8722" max="8960" width="9.140625" style="24"/>
    <col min="8961" max="8961" width="37.140625" style="24" customWidth="1"/>
    <col min="8962" max="8962" width="31.7109375" style="24" customWidth="1"/>
    <col min="8963" max="8963" width="20.28515625" style="24" customWidth="1"/>
    <col min="8964" max="8964" width="4.42578125" style="24" customWidth="1"/>
    <col min="8965" max="8965" width="4.5703125" style="24" customWidth="1"/>
    <col min="8966" max="8966" width="5.5703125" style="24" customWidth="1"/>
    <col min="8967" max="8967" width="4.42578125" style="24" customWidth="1"/>
    <col min="8968" max="8968" width="5.5703125" style="24" customWidth="1"/>
    <col min="8969" max="8971" width="5" style="24" customWidth="1"/>
    <col min="8972" max="8972" width="5.140625" style="24" customWidth="1"/>
    <col min="8973" max="8974" width="4.85546875" style="24" customWidth="1"/>
    <col min="8975" max="8975" width="4.140625" style="24" customWidth="1"/>
    <col min="8976" max="8976" width="16.7109375" style="24" customWidth="1"/>
    <col min="8977" max="8977" width="15.85546875" style="24" customWidth="1"/>
    <col min="8978" max="9216" width="9.140625" style="24"/>
    <col min="9217" max="9217" width="37.140625" style="24" customWidth="1"/>
    <col min="9218" max="9218" width="31.7109375" style="24" customWidth="1"/>
    <col min="9219" max="9219" width="20.28515625" style="24" customWidth="1"/>
    <col min="9220" max="9220" width="4.42578125" style="24" customWidth="1"/>
    <col min="9221" max="9221" width="4.5703125" style="24" customWidth="1"/>
    <col min="9222" max="9222" width="5.5703125" style="24" customWidth="1"/>
    <col min="9223" max="9223" width="4.42578125" style="24" customWidth="1"/>
    <col min="9224" max="9224" width="5.5703125" style="24" customWidth="1"/>
    <col min="9225" max="9227" width="5" style="24" customWidth="1"/>
    <col min="9228" max="9228" width="5.140625" style="24" customWidth="1"/>
    <col min="9229" max="9230" width="4.85546875" style="24" customWidth="1"/>
    <col min="9231" max="9231" width="4.140625" style="24" customWidth="1"/>
    <col min="9232" max="9232" width="16.7109375" style="24" customWidth="1"/>
    <col min="9233" max="9233" width="15.85546875" style="24" customWidth="1"/>
    <col min="9234" max="9472" width="9.140625" style="24"/>
    <col min="9473" max="9473" width="37.140625" style="24" customWidth="1"/>
    <col min="9474" max="9474" width="31.7109375" style="24" customWidth="1"/>
    <col min="9475" max="9475" width="20.28515625" style="24" customWidth="1"/>
    <col min="9476" max="9476" width="4.42578125" style="24" customWidth="1"/>
    <col min="9477" max="9477" width="4.5703125" style="24" customWidth="1"/>
    <col min="9478" max="9478" width="5.5703125" style="24" customWidth="1"/>
    <col min="9479" max="9479" width="4.42578125" style="24" customWidth="1"/>
    <col min="9480" max="9480" width="5.5703125" style="24" customWidth="1"/>
    <col min="9481" max="9483" width="5" style="24" customWidth="1"/>
    <col min="9484" max="9484" width="5.140625" style="24" customWidth="1"/>
    <col min="9485" max="9486" width="4.85546875" style="24" customWidth="1"/>
    <col min="9487" max="9487" width="4.140625" style="24" customWidth="1"/>
    <col min="9488" max="9488" width="16.7109375" style="24" customWidth="1"/>
    <col min="9489" max="9489" width="15.85546875" style="24" customWidth="1"/>
    <col min="9490" max="9728" width="9.140625" style="24"/>
    <col min="9729" max="9729" width="37.140625" style="24" customWidth="1"/>
    <col min="9730" max="9730" width="31.7109375" style="24" customWidth="1"/>
    <col min="9731" max="9731" width="20.28515625" style="24" customWidth="1"/>
    <col min="9732" max="9732" width="4.42578125" style="24" customWidth="1"/>
    <col min="9733" max="9733" width="4.5703125" style="24" customWidth="1"/>
    <col min="9734" max="9734" width="5.5703125" style="24" customWidth="1"/>
    <col min="9735" max="9735" width="4.42578125" style="24" customWidth="1"/>
    <col min="9736" max="9736" width="5.5703125" style="24" customWidth="1"/>
    <col min="9737" max="9739" width="5" style="24" customWidth="1"/>
    <col min="9740" max="9740" width="5.140625" style="24" customWidth="1"/>
    <col min="9741" max="9742" width="4.85546875" style="24" customWidth="1"/>
    <col min="9743" max="9743" width="4.140625" style="24" customWidth="1"/>
    <col min="9744" max="9744" width="16.7109375" style="24" customWidth="1"/>
    <col min="9745" max="9745" width="15.85546875" style="24" customWidth="1"/>
    <col min="9746" max="9984" width="9.140625" style="24"/>
    <col min="9985" max="9985" width="37.140625" style="24" customWidth="1"/>
    <col min="9986" max="9986" width="31.7109375" style="24" customWidth="1"/>
    <col min="9987" max="9987" width="20.28515625" style="24" customWidth="1"/>
    <col min="9988" max="9988" width="4.42578125" style="24" customWidth="1"/>
    <col min="9989" max="9989" width="4.5703125" style="24" customWidth="1"/>
    <col min="9990" max="9990" width="5.5703125" style="24" customWidth="1"/>
    <col min="9991" max="9991" width="4.42578125" style="24" customWidth="1"/>
    <col min="9992" max="9992" width="5.5703125" style="24" customWidth="1"/>
    <col min="9993" max="9995" width="5" style="24" customWidth="1"/>
    <col min="9996" max="9996" width="5.140625" style="24" customWidth="1"/>
    <col min="9997" max="9998" width="4.85546875" style="24" customWidth="1"/>
    <col min="9999" max="9999" width="4.140625" style="24" customWidth="1"/>
    <col min="10000" max="10000" width="16.7109375" style="24" customWidth="1"/>
    <col min="10001" max="10001" width="15.85546875" style="24" customWidth="1"/>
    <col min="10002" max="10240" width="9.140625" style="24"/>
    <col min="10241" max="10241" width="37.140625" style="24" customWidth="1"/>
    <col min="10242" max="10242" width="31.7109375" style="24" customWidth="1"/>
    <col min="10243" max="10243" width="20.28515625" style="24" customWidth="1"/>
    <col min="10244" max="10244" width="4.42578125" style="24" customWidth="1"/>
    <col min="10245" max="10245" width="4.5703125" style="24" customWidth="1"/>
    <col min="10246" max="10246" width="5.5703125" style="24" customWidth="1"/>
    <col min="10247" max="10247" width="4.42578125" style="24" customWidth="1"/>
    <col min="10248" max="10248" width="5.5703125" style="24" customWidth="1"/>
    <col min="10249" max="10251" width="5" style="24" customWidth="1"/>
    <col min="10252" max="10252" width="5.140625" style="24" customWidth="1"/>
    <col min="10253" max="10254" width="4.85546875" style="24" customWidth="1"/>
    <col min="10255" max="10255" width="4.140625" style="24" customWidth="1"/>
    <col min="10256" max="10256" width="16.7109375" style="24" customWidth="1"/>
    <col min="10257" max="10257" width="15.85546875" style="24" customWidth="1"/>
    <col min="10258" max="10496" width="9.140625" style="24"/>
    <col min="10497" max="10497" width="37.140625" style="24" customWidth="1"/>
    <col min="10498" max="10498" width="31.7109375" style="24" customWidth="1"/>
    <col min="10499" max="10499" width="20.28515625" style="24" customWidth="1"/>
    <col min="10500" max="10500" width="4.42578125" style="24" customWidth="1"/>
    <col min="10501" max="10501" width="4.5703125" style="24" customWidth="1"/>
    <col min="10502" max="10502" width="5.5703125" style="24" customWidth="1"/>
    <col min="10503" max="10503" width="4.42578125" style="24" customWidth="1"/>
    <col min="10504" max="10504" width="5.5703125" style="24" customWidth="1"/>
    <col min="10505" max="10507" width="5" style="24" customWidth="1"/>
    <col min="10508" max="10508" width="5.140625" style="24" customWidth="1"/>
    <col min="10509" max="10510" width="4.85546875" style="24" customWidth="1"/>
    <col min="10511" max="10511" width="4.140625" style="24" customWidth="1"/>
    <col min="10512" max="10512" width="16.7109375" style="24" customWidth="1"/>
    <col min="10513" max="10513" width="15.85546875" style="24" customWidth="1"/>
    <col min="10514" max="10752" width="9.140625" style="24"/>
    <col min="10753" max="10753" width="37.140625" style="24" customWidth="1"/>
    <col min="10754" max="10754" width="31.7109375" style="24" customWidth="1"/>
    <col min="10755" max="10755" width="20.28515625" style="24" customWidth="1"/>
    <col min="10756" max="10756" width="4.42578125" style="24" customWidth="1"/>
    <col min="10757" max="10757" width="4.5703125" style="24" customWidth="1"/>
    <col min="10758" max="10758" width="5.5703125" style="24" customWidth="1"/>
    <col min="10759" max="10759" width="4.42578125" style="24" customWidth="1"/>
    <col min="10760" max="10760" width="5.5703125" style="24" customWidth="1"/>
    <col min="10761" max="10763" width="5" style="24" customWidth="1"/>
    <col min="10764" max="10764" width="5.140625" style="24" customWidth="1"/>
    <col min="10765" max="10766" width="4.85546875" style="24" customWidth="1"/>
    <col min="10767" max="10767" width="4.140625" style="24" customWidth="1"/>
    <col min="10768" max="10768" width="16.7109375" style="24" customWidth="1"/>
    <col min="10769" max="10769" width="15.85546875" style="24" customWidth="1"/>
    <col min="10770" max="11008" width="9.140625" style="24"/>
    <col min="11009" max="11009" width="37.140625" style="24" customWidth="1"/>
    <col min="11010" max="11010" width="31.7109375" style="24" customWidth="1"/>
    <col min="11011" max="11011" width="20.28515625" style="24" customWidth="1"/>
    <col min="11012" max="11012" width="4.42578125" style="24" customWidth="1"/>
    <col min="11013" max="11013" width="4.5703125" style="24" customWidth="1"/>
    <col min="11014" max="11014" width="5.5703125" style="24" customWidth="1"/>
    <col min="11015" max="11015" width="4.42578125" style="24" customWidth="1"/>
    <col min="11016" max="11016" width="5.5703125" style="24" customWidth="1"/>
    <col min="11017" max="11019" width="5" style="24" customWidth="1"/>
    <col min="11020" max="11020" width="5.140625" style="24" customWidth="1"/>
    <col min="11021" max="11022" width="4.85546875" style="24" customWidth="1"/>
    <col min="11023" max="11023" width="4.140625" style="24" customWidth="1"/>
    <col min="11024" max="11024" width="16.7109375" style="24" customWidth="1"/>
    <col min="11025" max="11025" width="15.85546875" style="24" customWidth="1"/>
    <col min="11026" max="11264" width="9.140625" style="24"/>
    <col min="11265" max="11265" width="37.140625" style="24" customWidth="1"/>
    <col min="11266" max="11266" width="31.7109375" style="24" customWidth="1"/>
    <col min="11267" max="11267" width="20.28515625" style="24" customWidth="1"/>
    <col min="11268" max="11268" width="4.42578125" style="24" customWidth="1"/>
    <col min="11269" max="11269" width="4.5703125" style="24" customWidth="1"/>
    <col min="11270" max="11270" width="5.5703125" style="24" customWidth="1"/>
    <col min="11271" max="11271" width="4.42578125" style="24" customWidth="1"/>
    <col min="11272" max="11272" width="5.5703125" style="24" customWidth="1"/>
    <col min="11273" max="11275" width="5" style="24" customWidth="1"/>
    <col min="11276" max="11276" width="5.140625" style="24" customWidth="1"/>
    <col min="11277" max="11278" width="4.85546875" style="24" customWidth="1"/>
    <col min="11279" max="11279" width="4.140625" style="24" customWidth="1"/>
    <col min="11280" max="11280" width="16.7109375" style="24" customWidth="1"/>
    <col min="11281" max="11281" width="15.85546875" style="24" customWidth="1"/>
    <col min="11282" max="11520" width="9.140625" style="24"/>
    <col min="11521" max="11521" width="37.140625" style="24" customWidth="1"/>
    <col min="11522" max="11522" width="31.7109375" style="24" customWidth="1"/>
    <col min="11523" max="11523" width="20.28515625" style="24" customWidth="1"/>
    <col min="11524" max="11524" width="4.42578125" style="24" customWidth="1"/>
    <col min="11525" max="11525" width="4.5703125" style="24" customWidth="1"/>
    <col min="11526" max="11526" width="5.5703125" style="24" customWidth="1"/>
    <col min="11527" max="11527" width="4.42578125" style="24" customWidth="1"/>
    <col min="11528" max="11528" width="5.5703125" style="24" customWidth="1"/>
    <col min="11529" max="11531" width="5" style="24" customWidth="1"/>
    <col min="11532" max="11532" width="5.140625" style="24" customWidth="1"/>
    <col min="11533" max="11534" width="4.85546875" style="24" customWidth="1"/>
    <col min="11535" max="11535" width="4.140625" style="24" customWidth="1"/>
    <col min="11536" max="11536" width="16.7109375" style="24" customWidth="1"/>
    <col min="11537" max="11537" width="15.85546875" style="24" customWidth="1"/>
    <col min="11538" max="11776" width="9.140625" style="24"/>
    <col min="11777" max="11777" width="37.140625" style="24" customWidth="1"/>
    <col min="11778" max="11778" width="31.7109375" style="24" customWidth="1"/>
    <col min="11779" max="11779" width="20.28515625" style="24" customWidth="1"/>
    <col min="11780" max="11780" width="4.42578125" style="24" customWidth="1"/>
    <col min="11781" max="11781" width="4.5703125" style="24" customWidth="1"/>
    <col min="11782" max="11782" width="5.5703125" style="24" customWidth="1"/>
    <col min="11783" max="11783" width="4.42578125" style="24" customWidth="1"/>
    <col min="11784" max="11784" width="5.5703125" style="24" customWidth="1"/>
    <col min="11785" max="11787" width="5" style="24" customWidth="1"/>
    <col min="11788" max="11788" width="5.140625" style="24" customWidth="1"/>
    <col min="11789" max="11790" width="4.85546875" style="24" customWidth="1"/>
    <col min="11791" max="11791" width="4.140625" style="24" customWidth="1"/>
    <col min="11792" max="11792" width="16.7109375" style="24" customWidth="1"/>
    <col min="11793" max="11793" width="15.85546875" style="24" customWidth="1"/>
    <col min="11794" max="12032" width="9.140625" style="24"/>
    <col min="12033" max="12033" width="37.140625" style="24" customWidth="1"/>
    <col min="12034" max="12034" width="31.7109375" style="24" customWidth="1"/>
    <col min="12035" max="12035" width="20.28515625" style="24" customWidth="1"/>
    <col min="12036" max="12036" width="4.42578125" style="24" customWidth="1"/>
    <col min="12037" max="12037" width="4.5703125" style="24" customWidth="1"/>
    <col min="12038" max="12038" width="5.5703125" style="24" customWidth="1"/>
    <col min="12039" max="12039" width="4.42578125" style="24" customWidth="1"/>
    <col min="12040" max="12040" width="5.5703125" style="24" customWidth="1"/>
    <col min="12041" max="12043" width="5" style="24" customWidth="1"/>
    <col min="12044" max="12044" width="5.140625" style="24" customWidth="1"/>
    <col min="12045" max="12046" width="4.85546875" style="24" customWidth="1"/>
    <col min="12047" max="12047" width="4.140625" style="24" customWidth="1"/>
    <col min="12048" max="12048" width="16.7109375" style="24" customWidth="1"/>
    <col min="12049" max="12049" width="15.85546875" style="24" customWidth="1"/>
    <col min="12050" max="12288" width="9.140625" style="24"/>
    <col min="12289" max="12289" width="37.140625" style="24" customWidth="1"/>
    <col min="12290" max="12290" width="31.7109375" style="24" customWidth="1"/>
    <col min="12291" max="12291" width="20.28515625" style="24" customWidth="1"/>
    <col min="12292" max="12292" width="4.42578125" style="24" customWidth="1"/>
    <col min="12293" max="12293" width="4.5703125" style="24" customWidth="1"/>
    <col min="12294" max="12294" width="5.5703125" style="24" customWidth="1"/>
    <col min="12295" max="12295" width="4.42578125" style="24" customWidth="1"/>
    <col min="12296" max="12296" width="5.5703125" style="24" customWidth="1"/>
    <col min="12297" max="12299" width="5" style="24" customWidth="1"/>
    <col min="12300" max="12300" width="5.140625" style="24" customWidth="1"/>
    <col min="12301" max="12302" width="4.85546875" style="24" customWidth="1"/>
    <col min="12303" max="12303" width="4.140625" style="24" customWidth="1"/>
    <col min="12304" max="12304" width="16.7109375" style="24" customWidth="1"/>
    <col min="12305" max="12305" width="15.85546875" style="24" customWidth="1"/>
    <col min="12306" max="12544" width="9.140625" style="24"/>
    <col min="12545" max="12545" width="37.140625" style="24" customWidth="1"/>
    <col min="12546" max="12546" width="31.7109375" style="24" customWidth="1"/>
    <col min="12547" max="12547" width="20.28515625" style="24" customWidth="1"/>
    <col min="12548" max="12548" width="4.42578125" style="24" customWidth="1"/>
    <col min="12549" max="12549" width="4.5703125" style="24" customWidth="1"/>
    <col min="12550" max="12550" width="5.5703125" style="24" customWidth="1"/>
    <col min="12551" max="12551" width="4.42578125" style="24" customWidth="1"/>
    <col min="12552" max="12552" width="5.5703125" style="24" customWidth="1"/>
    <col min="12553" max="12555" width="5" style="24" customWidth="1"/>
    <col min="12556" max="12556" width="5.140625" style="24" customWidth="1"/>
    <col min="12557" max="12558" width="4.85546875" style="24" customWidth="1"/>
    <col min="12559" max="12559" width="4.140625" style="24" customWidth="1"/>
    <col min="12560" max="12560" width="16.7109375" style="24" customWidth="1"/>
    <col min="12561" max="12561" width="15.85546875" style="24" customWidth="1"/>
    <col min="12562" max="12800" width="9.140625" style="24"/>
    <col min="12801" max="12801" width="37.140625" style="24" customWidth="1"/>
    <col min="12802" max="12802" width="31.7109375" style="24" customWidth="1"/>
    <col min="12803" max="12803" width="20.28515625" style="24" customWidth="1"/>
    <col min="12804" max="12804" width="4.42578125" style="24" customWidth="1"/>
    <col min="12805" max="12805" width="4.5703125" style="24" customWidth="1"/>
    <col min="12806" max="12806" width="5.5703125" style="24" customWidth="1"/>
    <col min="12807" max="12807" width="4.42578125" style="24" customWidth="1"/>
    <col min="12808" max="12808" width="5.5703125" style="24" customWidth="1"/>
    <col min="12809" max="12811" width="5" style="24" customWidth="1"/>
    <col min="12812" max="12812" width="5.140625" style="24" customWidth="1"/>
    <col min="12813" max="12814" width="4.85546875" style="24" customWidth="1"/>
    <col min="12815" max="12815" width="4.140625" style="24" customWidth="1"/>
    <col min="12816" max="12816" width="16.7109375" style="24" customWidth="1"/>
    <col min="12817" max="12817" width="15.85546875" style="24" customWidth="1"/>
    <col min="12818" max="13056" width="9.140625" style="24"/>
    <col min="13057" max="13057" width="37.140625" style="24" customWidth="1"/>
    <col min="13058" max="13058" width="31.7109375" style="24" customWidth="1"/>
    <col min="13059" max="13059" width="20.28515625" style="24" customWidth="1"/>
    <col min="13060" max="13060" width="4.42578125" style="24" customWidth="1"/>
    <col min="13061" max="13061" width="4.5703125" style="24" customWidth="1"/>
    <col min="13062" max="13062" width="5.5703125" style="24" customWidth="1"/>
    <col min="13063" max="13063" width="4.42578125" style="24" customWidth="1"/>
    <col min="13064" max="13064" width="5.5703125" style="24" customWidth="1"/>
    <col min="13065" max="13067" width="5" style="24" customWidth="1"/>
    <col min="13068" max="13068" width="5.140625" style="24" customWidth="1"/>
    <col min="13069" max="13070" width="4.85546875" style="24" customWidth="1"/>
    <col min="13071" max="13071" width="4.140625" style="24" customWidth="1"/>
    <col min="13072" max="13072" width="16.7109375" style="24" customWidth="1"/>
    <col min="13073" max="13073" width="15.85546875" style="24" customWidth="1"/>
    <col min="13074" max="13312" width="9.140625" style="24"/>
    <col min="13313" max="13313" width="37.140625" style="24" customWidth="1"/>
    <col min="13314" max="13314" width="31.7109375" style="24" customWidth="1"/>
    <col min="13315" max="13315" width="20.28515625" style="24" customWidth="1"/>
    <col min="13316" max="13316" width="4.42578125" style="24" customWidth="1"/>
    <col min="13317" max="13317" width="4.5703125" style="24" customWidth="1"/>
    <col min="13318" max="13318" width="5.5703125" style="24" customWidth="1"/>
    <col min="13319" max="13319" width="4.42578125" style="24" customWidth="1"/>
    <col min="13320" max="13320" width="5.5703125" style="24" customWidth="1"/>
    <col min="13321" max="13323" width="5" style="24" customWidth="1"/>
    <col min="13324" max="13324" width="5.140625" style="24" customWidth="1"/>
    <col min="13325" max="13326" width="4.85546875" style="24" customWidth="1"/>
    <col min="13327" max="13327" width="4.140625" style="24" customWidth="1"/>
    <col min="13328" max="13328" width="16.7109375" style="24" customWidth="1"/>
    <col min="13329" max="13329" width="15.85546875" style="24" customWidth="1"/>
    <col min="13330" max="13568" width="9.140625" style="24"/>
    <col min="13569" max="13569" width="37.140625" style="24" customWidth="1"/>
    <col min="13570" max="13570" width="31.7109375" style="24" customWidth="1"/>
    <col min="13571" max="13571" width="20.28515625" style="24" customWidth="1"/>
    <col min="13572" max="13572" width="4.42578125" style="24" customWidth="1"/>
    <col min="13573" max="13573" width="4.5703125" style="24" customWidth="1"/>
    <col min="13574" max="13574" width="5.5703125" style="24" customWidth="1"/>
    <col min="13575" max="13575" width="4.42578125" style="24" customWidth="1"/>
    <col min="13576" max="13576" width="5.5703125" style="24" customWidth="1"/>
    <col min="13577" max="13579" width="5" style="24" customWidth="1"/>
    <col min="13580" max="13580" width="5.140625" style="24" customWidth="1"/>
    <col min="13581" max="13582" width="4.85546875" style="24" customWidth="1"/>
    <col min="13583" max="13583" width="4.140625" style="24" customWidth="1"/>
    <col min="13584" max="13584" width="16.7109375" style="24" customWidth="1"/>
    <col min="13585" max="13585" width="15.85546875" style="24" customWidth="1"/>
    <col min="13586" max="13824" width="9.140625" style="24"/>
    <col min="13825" max="13825" width="37.140625" style="24" customWidth="1"/>
    <col min="13826" max="13826" width="31.7109375" style="24" customWidth="1"/>
    <col min="13827" max="13827" width="20.28515625" style="24" customWidth="1"/>
    <col min="13828" max="13828" width="4.42578125" style="24" customWidth="1"/>
    <col min="13829" max="13829" width="4.5703125" style="24" customWidth="1"/>
    <col min="13830" max="13830" width="5.5703125" style="24" customWidth="1"/>
    <col min="13831" max="13831" width="4.42578125" style="24" customWidth="1"/>
    <col min="13832" max="13832" width="5.5703125" style="24" customWidth="1"/>
    <col min="13833" max="13835" width="5" style="24" customWidth="1"/>
    <col min="13836" max="13836" width="5.140625" style="24" customWidth="1"/>
    <col min="13837" max="13838" width="4.85546875" style="24" customWidth="1"/>
    <col min="13839" max="13839" width="4.140625" style="24" customWidth="1"/>
    <col min="13840" max="13840" width="16.7109375" style="24" customWidth="1"/>
    <col min="13841" max="13841" width="15.85546875" style="24" customWidth="1"/>
    <col min="13842" max="14080" width="9.140625" style="24"/>
    <col min="14081" max="14081" width="37.140625" style="24" customWidth="1"/>
    <col min="14082" max="14082" width="31.7109375" style="24" customWidth="1"/>
    <col min="14083" max="14083" width="20.28515625" style="24" customWidth="1"/>
    <col min="14084" max="14084" width="4.42578125" style="24" customWidth="1"/>
    <col min="14085" max="14085" width="4.5703125" style="24" customWidth="1"/>
    <col min="14086" max="14086" width="5.5703125" style="24" customWidth="1"/>
    <col min="14087" max="14087" width="4.42578125" style="24" customWidth="1"/>
    <col min="14088" max="14088" width="5.5703125" style="24" customWidth="1"/>
    <col min="14089" max="14091" width="5" style="24" customWidth="1"/>
    <col min="14092" max="14092" width="5.140625" style="24" customWidth="1"/>
    <col min="14093" max="14094" width="4.85546875" style="24" customWidth="1"/>
    <col min="14095" max="14095" width="4.140625" style="24" customWidth="1"/>
    <col min="14096" max="14096" width="16.7109375" style="24" customWidth="1"/>
    <col min="14097" max="14097" width="15.85546875" style="24" customWidth="1"/>
    <col min="14098" max="14336" width="9.140625" style="24"/>
    <col min="14337" max="14337" width="37.140625" style="24" customWidth="1"/>
    <col min="14338" max="14338" width="31.7109375" style="24" customWidth="1"/>
    <col min="14339" max="14339" width="20.28515625" style="24" customWidth="1"/>
    <col min="14340" max="14340" width="4.42578125" style="24" customWidth="1"/>
    <col min="14341" max="14341" width="4.5703125" style="24" customWidth="1"/>
    <col min="14342" max="14342" width="5.5703125" style="24" customWidth="1"/>
    <col min="14343" max="14343" width="4.42578125" style="24" customWidth="1"/>
    <col min="14344" max="14344" width="5.5703125" style="24" customWidth="1"/>
    <col min="14345" max="14347" width="5" style="24" customWidth="1"/>
    <col min="14348" max="14348" width="5.140625" style="24" customWidth="1"/>
    <col min="14349" max="14350" width="4.85546875" style="24" customWidth="1"/>
    <col min="14351" max="14351" width="4.140625" style="24" customWidth="1"/>
    <col min="14352" max="14352" width="16.7109375" style="24" customWidth="1"/>
    <col min="14353" max="14353" width="15.85546875" style="24" customWidth="1"/>
    <col min="14354" max="14592" width="9.140625" style="24"/>
    <col min="14593" max="14593" width="37.140625" style="24" customWidth="1"/>
    <col min="14594" max="14594" width="31.7109375" style="24" customWidth="1"/>
    <col min="14595" max="14595" width="20.28515625" style="24" customWidth="1"/>
    <col min="14596" max="14596" width="4.42578125" style="24" customWidth="1"/>
    <col min="14597" max="14597" width="4.5703125" style="24" customWidth="1"/>
    <col min="14598" max="14598" width="5.5703125" style="24" customWidth="1"/>
    <col min="14599" max="14599" width="4.42578125" style="24" customWidth="1"/>
    <col min="14600" max="14600" width="5.5703125" style="24" customWidth="1"/>
    <col min="14601" max="14603" width="5" style="24" customWidth="1"/>
    <col min="14604" max="14604" width="5.140625" style="24" customWidth="1"/>
    <col min="14605" max="14606" width="4.85546875" style="24" customWidth="1"/>
    <col min="14607" max="14607" width="4.140625" style="24" customWidth="1"/>
    <col min="14608" max="14608" width="16.7109375" style="24" customWidth="1"/>
    <col min="14609" max="14609" width="15.85546875" style="24" customWidth="1"/>
    <col min="14610" max="14848" width="9.140625" style="24"/>
    <col min="14849" max="14849" width="37.140625" style="24" customWidth="1"/>
    <col min="14850" max="14850" width="31.7109375" style="24" customWidth="1"/>
    <col min="14851" max="14851" width="20.28515625" style="24" customWidth="1"/>
    <col min="14852" max="14852" width="4.42578125" style="24" customWidth="1"/>
    <col min="14853" max="14853" width="4.5703125" style="24" customWidth="1"/>
    <col min="14854" max="14854" width="5.5703125" style="24" customWidth="1"/>
    <col min="14855" max="14855" width="4.42578125" style="24" customWidth="1"/>
    <col min="14856" max="14856" width="5.5703125" style="24" customWidth="1"/>
    <col min="14857" max="14859" width="5" style="24" customWidth="1"/>
    <col min="14860" max="14860" width="5.140625" style="24" customWidth="1"/>
    <col min="14861" max="14862" width="4.85546875" style="24" customWidth="1"/>
    <col min="14863" max="14863" width="4.140625" style="24" customWidth="1"/>
    <col min="14864" max="14864" width="16.7109375" style="24" customWidth="1"/>
    <col min="14865" max="14865" width="15.85546875" style="24" customWidth="1"/>
    <col min="14866" max="15104" width="9.140625" style="24"/>
    <col min="15105" max="15105" width="37.140625" style="24" customWidth="1"/>
    <col min="15106" max="15106" width="31.7109375" style="24" customWidth="1"/>
    <col min="15107" max="15107" width="20.28515625" style="24" customWidth="1"/>
    <col min="15108" max="15108" width="4.42578125" style="24" customWidth="1"/>
    <col min="15109" max="15109" width="4.5703125" style="24" customWidth="1"/>
    <col min="15110" max="15110" width="5.5703125" style="24" customWidth="1"/>
    <col min="15111" max="15111" width="4.42578125" style="24" customWidth="1"/>
    <col min="15112" max="15112" width="5.5703125" style="24" customWidth="1"/>
    <col min="15113" max="15115" width="5" style="24" customWidth="1"/>
    <col min="15116" max="15116" width="5.140625" style="24" customWidth="1"/>
    <col min="15117" max="15118" width="4.85546875" style="24" customWidth="1"/>
    <col min="15119" max="15119" width="4.140625" style="24" customWidth="1"/>
    <col min="15120" max="15120" width="16.7109375" style="24" customWidth="1"/>
    <col min="15121" max="15121" width="15.85546875" style="24" customWidth="1"/>
    <col min="15122" max="15360" width="9.140625" style="24"/>
    <col min="15361" max="15361" width="37.140625" style="24" customWidth="1"/>
    <col min="15362" max="15362" width="31.7109375" style="24" customWidth="1"/>
    <col min="15363" max="15363" width="20.28515625" style="24" customWidth="1"/>
    <col min="15364" max="15364" width="4.42578125" style="24" customWidth="1"/>
    <col min="15365" max="15365" width="4.5703125" style="24" customWidth="1"/>
    <col min="15366" max="15366" width="5.5703125" style="24" customWidth="1"/>
    <col min="15367" max="15367" width="4.42578125" style="24" customWidth="1"/>
    <col min="15368" max="15368" width="5.5703125" style="24" customWidth="1"/>
    <col min="15369" max="15371" width="5" style="24" customWidth="1"/>
    <col min="15372" max="15372" width="5.140625" style="24" customWidth="1"/>
    <col min="15373" max="15374" width="4.85546875" style="24" customWidth="1"/>
    <col min="15375" max="15375" width="4.140625" style="24" customWidth="1"/>
    <col min="15376" max="15376" width="16.7109375" style="24" customWidth="1"/>
    <col min="15377" max="15377" width="15.85546875" style="24" customWidth="1"/>
    <col min="15378" max="15616" width="9.140625" style="24"/>
    <col min="15617" max="15617" width="37.140625" style="24" customWidth="1"/>
    <col min="15618" max="15618" width="31.7109375" style="24" customWidth="1"/>
    <col min="15619" max="15619" width="20.28515625" style="24" customWidth="1"/>
    <col min="15620" max="15620" width="4.42578125" style="24" customWidth="1"/>
    <col min="15621" max="15621" width="4.5703125" style="24" customWidth="1"/>
    <col min="15622" max="15622" width="5.5703125" style="24" customWidth="1"/>
    <col min="15623" max="15623" width="4.42578125" style="24" customWidth="1"/>
    <col min="15624" max="15624" width="5.5703125" style="24" customWidth="1"/>
    <col min="15625" max="15627" width="5" style="24" customWidth="1"/>
    <col min="15628" max="15628" width="5.140625" style="24" customWidth="1"/>
    <col min="15629" max="15630" width="4.85546875" style="24" customWidth="1"/>
    <col min="15631" max="15631" width="4.140625" style="24" customWidth="1"/>
    <col min="15632" max="15632" width="16.7109375" style="24" customWidth="1"/>
    <col min="15633" max="15633" width="15.85546875" style="24" customWidth="1"/>
    <col min="15634" max="15872" width="9.140625" style="24"/>
    <col min="15873" max="15873" width="37.140625" style="24" customWidth="1"/>
    <col min="15874" max="15874" width="31.7109375" style="24" customWidth="1"/>
    <col min="15875" max="15875" width="20.28515625" style="24" customWidth="1"/>
    <col min="15876" max="15876" width="4.42578125" style="24" customWidth="1"/>
    <col min="15877" max="15877" width="4.5703125" style="24" customWidth="1"/>
    <col min="15878" max="15878" width="5.5703125" style="24" customWidth="1"/>
    <col min="15879" max="15879" width="4.42578125" style="24" customWidth="1"/>
    <col min="15880" max="15880" width="5.5703125" style="24" customWidth="1"/>
    <col min="15881" max="15883" width="5" style="24" customWidth="1"/>
    <col min="15884" max="15884" width="5.140625" style="24" customWidth="1"/>
    <col min="15885" max="15886" width="4.85546875" style="24" customWidth="1"/>
    <col min="15887" max="15887" width="4.140625" style="24" customWidth="1"/>
    <col min="15888" max="15888" width="16.7109375" style="24" customWidth="1"/>
    <col min="15889" max="15889" width="15.85546875" style="24" customWidth="1"/>
    <col min="15890" max="16128" width="9.140625" style="24"/>
    <col min="16129" max="16129" width="37.140625" style="24" customWidth="1"/>
    <col min="16130" max="16130" width="31.7109375" style="24" customWidth="1"/>
    <col min="16131" max="16131" width="20.28515625" style="24" customWidth="1"/>
    <col min="16132" max="16132" width="4.42578125" style="24" customWidth="1"/>
    <col min="16133" max="16133" width="4.5703125" style="24" customWidth="1"/>
    <col min="16134" max="16134" width="5.5703125" style="24" customWidth="1"/>
    <col min="16135" max="16135" width="4.42578125" style="24" customWidth="1"/>
    <col min="16136" max="16136" width="5.5703125" style="24" customWidth="1"/>
    <col min="16137" max="16139" width="5" style="24" customWidth="1"/>
    <col min="16140" max="16140" width="5.140625" style="24" customWidth="1"/>
    <col min="16141" max="16142" width="4.85546875" style="24" customWidth="1"/>
    <col min="16143" max="16143" width="4.140625" style="24" customWidth="1"/>
    <col min="16144" max="16144" width="16.7109375" style="24" customWidth="1"/>
    <col min="16145" max="16145" width="15.85546875" style="24" customWidth="1"/>
    <col min="16146" max="16384" width="9.140625" style="24"/>
  </cols>
  <sheetData>
    <row r="1" spans="1:17" s="513" customFormat="1" ht="27.75" customHeight="1" x14ac:dyDescent="0.5">
      <c r="A1" s="1339"/>
      <c r="B1" s="1339"/>
      <c r="C1" s="1339"/>
      <c r="D1" s="1339"/>
      <c r="E1" s="1339"/>
      <c r="F1" s="1339"/>
      <c r="G1" s="1339"/>
      <c r="H1" s="1339"/>
      <c r="I1" s="1339"/>
      <c r="J1" s="1339"/>
      <c r="K1" s="1339"/>
      <c r="L1" s="1339"/>
      <c r="M1" s="1339"/>
      <c r="N1" s="1339"/>
      <c r="O1" s="1339"/>
      <c r="P1" s="1339"/>
      <c r="Q1" s="1339"/>
    </row>
    <row r="2" spans="1:17" s="513" customFormat="1" ht="27.75" customHeight="1" x14ac:dyDescent="0.5">
      <c r="A2" s="1339" t="s">
        <v>1138</v>
      </c>
      <c r="B2" s="1339"/>
      <c r="C2" s="1339"/>
      <c r="D2" s="1339"/>
      <c r="E2" s="1339"/>
      <c r="F2" s="1339"/>
      <c r="G2" s="1339"/>
      <c r="H2" s="1339"/>
      <c r="I2" s="1339"/>
      <c r="J2" s="1339"/>
      <c r="K2" s="1339"/>
      <c r="L2" s="1339"/>
      <c r="M2" s="1339"/>
      <c r="N2" s="1339"/>
      <c r="O2" s="1339"/>
      <c r="P2" s="1339"/>
      <c r="Q2" s="1339"/>
    </row>
    <row r="3" spans="1:17" s="513" customFormat="1" ht="18.75" customHeight="1" x14ac:dyDescent="0.25">
      <c r="A3" s="1300" t="s">
        <v>1139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</row>
    <row r="4" spans="1:17" s="513" customFormat="1" ht="21" x14ac:dyDescent="0.35">
      <c r="A4" s="1309" t="s">
        <v>85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</row>
    <row r="5" spans="1:17" s="513" customFormat="1" ht="21" x14ac:dyDescent="0.25">
      <c r="A5" s="19" t="s">
        <v>1140</v>
      </c>
      <c r="B5" s="264"/>
      <c r="C5" s="514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</row>
    <row r="6" spans="1:17" s="513" customFormat="1" ht="21" x14ac:dyDescent="0.35">
      <c r="A6" s="22" t="s">
        <v>87</v>
      </c>
      <c r="B6" s="516"/>
      <c r="C6" s="517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9"/>
    </row>
    <row r="7" spans="1:17" s="265" customFormat="1" ht="21" x14ac:dyDescent="0.35">
      <c r="A7" s="22" t="s">
        <v>1141</v>
      </c>
      <c r="B7" s="520"/>
      <c r="C7" s="521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9"/>
    </row>
    <row r="8" spans="1:17" ht="15" customHeight="1" x14ac:dyDescent="0.25">
      <c r="A8" s="1392" t="s">
        <v>4</v>
      </c>
      <c r="B8" s="1394" t="s">
        <v>5</v>
      </c>
      <c r="C8" s="1392" t="s">
        <v>6</v>
      </c>
      <c r="D8" s="1316" t="s">
        <v>7</v>
      </c>
      <c r="E8" s="1316"/>
      <c r="F8" s="1316"/>
      <c r="G8" s="1316" t="s">
        <v>8</v>
      </c>
      <c r="H8" s="1316"/>
      <c r="I8" s="1316"/>
      <c r="J8" s="1316" t="s">
        <v>9</v>
      </c>
      <c r="K8" s="1316"/>
      <c r="L8" s="1316"/>
      <c r="M8" s="1316" t="s">
        <v>10</v>
      </c>
      <c r="N8" s="1316"/>
      <c r="O8" s="1316"/>
      <c r="P8" s="1392" t="s">
        <v>1142</v>
      </c>
      <c r="Q8" s="1320" t="s">
        <v>1143</v>
      </c>
    </row>
    <row r="9" spans="1:17" ht="23.25" customHeight="1" x14ac:dyDescent="0.25">
      <c r="A9" s="1392"/>
      <c r="B9" s="1394"/>
      <c r="C9" s="1392"/>
      <c r="D9" s="27" t="s">
        <v>13</v>
      </c>
      <c r="E9" s="27" t="s">
        <v>14</v>
      </c>
      <c r="F9" s="27" t="s">
        <v>15</v>
      </c>
      <c r="G9" s="27" t="s">
        <v>16</v>
      </c>
      <c r="H9" s="27" t="s">
        <v>17</v>
      </c>
      <c r="I9" s="27" t="s">
        <v>18</v>
      </c>
      <c r="J9" s="27" t="s">
        <v>19</v>
      </c>
      <c r="K9" s="27" t="s">
        <v>20</v>
      </c>
      <c r="L9" s="27" t="s">
        <v>21</v>
      </c>
      <c r="M9" s="27" t="s">
        <v>22</v>
      </c>
      <c r="N9" s="27" t="s">
        <v>23</v>
      </c>
      <c r="O9" s="27" t="s">
        <v>24</v>
      </c>
      <c r="P9" s="1392"/>
      <c r="Q9" s="1321"/>
    </row>
    <row r="10" spans="1:17" ht="54" customHeight="1" x14ac:dyDescent="0.25">
      <c r="A10" s="522" t="s">
        <v>1144</v>
      </c>
      <c r="B10" s="523" t="s">
        <v>1145</v>
      </c>
      <c r="C10" s="524" t="s">
        <v>1146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525">
        <v>288000</v>
      </c>
      <c r="Q10" s="281"/>
    </row>
    <row r="11" spans="1:17" s="57" customFormat="1" ht="60" customHeight="1" x14ac:dyDescent="0.25">
      <c r="A11" s="56" t="s">
        <v>1147</v>
      </c>
      <c r="B11" s="526" t="s">
        <v>1148</v>
      </c>
      <c r="C11" s="527" t="s">
        <v>1149</v>
      </c>
      <c r="D11" s="528" t="s">
        <v>36</v>
      </c>
      <c r="E11" s="529" t="s">
        <v>36</v>
      </c>
      <c r="F11" s="529" t="s">
        <v>36</v>
      </c>
      <c r="G11" s="529" t="s">
        <v>36</v>
      </c>
      <c r="H11" s="529" t="s">
        <v>36</v>
      </c>
      <c r="I11" s="529" t="s">
        <v>36</v>
      </c>
      <c r="J11" s="529" t="s">
        <v>36</v>
      </c>
      <c r="K11" s="529" t="s">
        <v>36</v>
      </c>
      <c r="L11" s="529" t="s">
        <v>36</v>
      </c>
      <c r="M11" s="529" t="s">
        <v>36</v>
      </c>
      <c r="N11" s="529" t="s">
        <v>36</v>
      </c>
      <c r="O11" s="529" t="s">
        <v>36</v>
      </c>
      <c r="P11" s="530"/>
      <c r="Q11" s="531" t="s">
        <v>1150</v>
      </c>
    </row>
    <row r="12" spans="1:17" ht="42" customHeight="1" x14ac:dyDescent="0.25">
      <c r="A12" s="43" t="s">
        <v>1151</v>
      </c>
      <c r="B12" s="43" t="s">
        <v>1152</v>
      </c>
      <c r="C12" s="532" t="s">
        <v>1146</v>
      </c>
      <c r="D12" s="533"/>
      <c r="E12" s="528" t="s">
        <v>36</v>
      </c>
      <c r="F12" s="528" t="s">
        <v>36</v>
      </c>
      <c r="G12" s="528" t="s">
        <v>36</v>
      </c>
      <c r="H12" s="528" t="s">
        <v>36</v>
      </c>
      <c r="I12" s="528" t="s">
        <v>36</v>
      </c>
      <c r="J12" s="528" t="s">
        <v>36</v>
      </c>
      <c r="K12" s="528" t="s">
        <v>36</v>
      </c>
      <c r="L12" s="528" t="s">
        <v>36</v>
      </c>
      <c r="M12" s="528" t="s">
        <v>36</v>
      </c>
      <c r="N12" s="528" t="s">
        <v>36</v>
      </c>
      <c r="O12" s="533"/>
      <c r="P12" s="534">
        <v>288000</v>
      </c>
      <c r="Q12" s="531"/>
    </row>
    <row r="13" spans="1:17" ht="59.25" customHeight="1" x14ac:dyDescent="0.25">
      <c r="A13" s="524" t="s">
        <v>1153</v>
      </c>
      <c r="B13" s="523" t="s">
        <v>1154</v>
      </c>
      <c r="C13" s="535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525">
        <v>0</v>
      </c>
      <c r="Q13" s="281"/>
    </row>
    <row r="14" spans="1:17" ht="46.5" customHeight="1" x14ac:dyDescent="0.25">
      <c r="A14" s="536" t="s">
        <v>1155</v>
      </c>
      <c r="B14" s="537" t="s">
        <v>1156</v>
      </c>
      <c r="C14" s="538" t="s">
        <v>1156</v>
      </c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 t="s">
        <v>36</v>
      </c>
      <c r="P14" s="539"/>
      <c r="Q14" s="540" t="s">
        <v>1157</v>
      </c>
    </row>
    <row r="15" spans="1:17" ht="59.25" customHeight="1" x14ac:dyDescent="0.25">
      <c r="A15" s="541" t="s">
        <v>1158</v>
      </c>
      <c r="B15" s="542" t="s">
        <v>1159</v>
      </c>
      <c r="C15" s="543" t="s">
        <v>1160</v>
      </c>
      <c r="D15" s="305"/>
      <c r="E15" s="305"/>
      <c r="F15" s="529" t="s">
        <v>36</v>
      </c>
      <c r="G15" s="529" t="s">
        <v>36</v>
      </c>
      <c r="H15" s="529" t="s">
        <v>36</v>
      </c>
      <c r="I15" s="529" t="s">
        <v>36</v>
      </c>
      <c r="J15" s="529" t="s">
        <v>36</v>
      </c>
      <c r="K15" s="529" t="s">
        <v>36</v>
      </c>
      <c r="L15" s="529" t="s">
        <v>36</v>
      </c>
      <c r="M15" s="305"/>
      <c r="N15" s="305"/>
      <c r="O15" s="305"/>
      <c r="P15" s="544"/>
      <c r="Q15" s="301"/>
    </row>
    <row r="16" spans="1:17" ht="56.25" customHeight="1" x14ac:dyDescent="0.25">
      <c r="A16" s="541" t="s">
        <v>1161</v>
      </c>
      <c r="B16" s="542" t="s">
        <v>1162</v>
      </c>
      <c r="C16" s="543" t="s">
        <v>840</v>
      </c>
      <c r="D16" s="545"/>
      <c r="E16" s="545"/>
      <c r="F16" s="545"/>
      <c r="G16" s="545"/>
      <c r="H16" s="545"/>
      <c r="I16" s="545"/>
      <c r="J16" s="545"/>
      <c r="K16" s="545"/>
      <c r="L16" s="545"/>
      <c r="M16" s="529" t="s">
        <v>36</v>
      </c>
      <c r="N16" s="529" t="s">
        <v>36</v>
      </c>
      <c r="O16" s="305"/>
      <c r="P16" s="546"/>
      <c r="Q16" s="540"/>
    </row>
    <row r="17" spans="1:17" ht="60" customHeight="1" x14ac:dyDescent="0.25">
      <c r="A17" s="526" t="s">
        <v>1163</v>
      </c>
      <c r="B17" s="547" t="s">
        <v>1164</v>
      </c>
      <c r="C17" s="527" t="s">
        <v>1165</v>
      </c>
      <c r="D17" s="545"/>
      <c r="E17" s="529" t="s">
        <v>36</v>
      </c>
      <c r="F17" s="545"/>
      <c r="G17" s="548" t="s">
        <v>36</v>
      </c>
      <c r="H17" s="545"/>
      <c r="I17" s="545"/>
      <c r="J17" s="548" t="s">
        <v>36</v>
      </c>
      <c r="K17" s="545"/>
      <c r="L17" s="545"/>
      <c r="M17" s="548" t="s">
        <v>510</v>
      </c>
      <c r="N17" s="545"/>
      <c r="O17" s="545"/>
      <c r="P17" s="549"/>
      <c r="Q17" s="540" t="s">
        <v>1157</v>
      </c>
    </row>
    <row r="18" spans="1:17" ht="63.75" customHeight="1" x14ac:dyDescent="0.25">
      <c r="A18" s="524" t="s">
        <v>1166</v>
      </c>
      <c r="B18" s="523" t="s">
        <v>1167</v>
      </c>
      <c r="C18" s="523" t="s">
        <v>1168</v>
      </c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525">
        <v>96000</v>
      </c>
      <c r="Q18" s="281"/>
    </row>
    <row r="19" spans="1:17" s="179" customFormat="1" ht="63.75" customHeight="1" x14ac:dyDescent="0.25">
      <c r="A19" s="536" t="s">
        <v>1169</v>
      </c>
      <c r="B19" s="526" t="s">
        <v>1170</v>
      </c>
      <c r="C19" s="550" t="s">
        <v>1171</v>
      </c>
      <c r="D19" s="551"/>
      <c r="E19" s="551"/>
      <c r="F19" s="551"/>
      <c r="G19" s="551"/>
      <c r="H19" s="551"/>
      <c r="I19" s="551"/>
      <c r="J19" s="551"/>
      <c r="K19" s="551"/>
      <c r="L19" s="551"/>
      <c r="M19" s="551"/>
      <c r="N19" s="551"/>
      <c r="O19" s="552" t="s">
        <v>36</v>
      </c>
      <c r="P19" s="553"/>
      <c r="Q19" s="551"/>
    </row>
    <row r="20" spans="1:17" ht="57.75" customHeight="1" x14ac:dyDescent="0.25">
      <c r="A20" s="43" t="s">
        <v>1172</v>
      </c>
      <c r="B20" s="542" t="s">
        <v>1173</v>
      </c>
      <c r="C20" s="543" t="s">
        <v>1174</v>
      </c>
      <c r="D20" s="291" t="s">
        <v>36</v>
      </c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544">
        <v>40000</v>
      </c>
      <c r="Q20" s="540"/>
    </row>
    <row r="21" spans="1:17" ht="57.75" customHeight="1" x14ac:dyDescent="0.25">
      <c r="A21" s="43" t="s">
        <v>1175</v>
      </c>
      <c r="B21" s="542" t="s">
        <v>1173</v>
      </c>
      <c r="C21" s="543" t="s">
        <v>1174</v>
      </c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554" t="s">
        <v>36</v>
      </c>
      <c r="O21" s="305"/>
      <c r="P21" s="544">
        <v>35000</v>
      </c>
      <c r="Q21" s="540"/>
    </row>
    <row r="22" spans="1:17" s="557" customFormat="1" ht="36" customHeight="1" x14ac:dyDescent="0.25">
      <c r="A22" s="56" t="s">
        <v>1176</v>
      </c>
      <c r="B22" s="547" t="s">
        <v>1177</v>
      </c>
      <c r="C22" s="527" t="s">
        <v>1178</v>
      </c>
      <c r="D22" s="297"/>
      <c r="E22" s="297"/>
      <c r="F22" s="529" t="s">
        <v>36</v>
      </c>
      <c r="G22" s="555"/>
      <c r="H22" s="555"/>
      <c r="I22" s="555"/>
      <c r="J22" s="555"/>
      <c r="K22" s="555"/>
      <c r="L22" s="555"/>
      <c r="M22" s="555"/>
      <c r="N22" s="555"/>
      <c r="O22" s="555"/>
      <c r="P22" s="556"/>
      <c r="Q22" s="540" t="s">
        <v>1157</v>
      </c>
    </row>
    <row r="23" spans="1:17" s="557" customFormat="1" ht="37.5" customHeight="1" x14ac:dyDescent="0.25">
      <c r="A23" s="536" t="s">
        <v>1179</v>
      </c>
      <c r="B23" s="526" t="s">
        <v>1180</v>
      </c>
      <c r="C23" s="558" t="s">
        <v>1181</v>
      </c>
      <c r="D23" s="545"/>
      <c r="E23" s="545"/>
      <c r="F23" s="529" t="s">
        <v>36</v>
      </c>
      <c r="G23" s="529" t="s">
        <v>36</v>
      </c>
      <c r="H23" s="559"/>
      <c r="I23" s="545"/>
      <c r="J23" s="545"/>
      <c r="K23" s="545"/>
      <c r="L23" s="545"/>
      <c r="M23" s="545"/>
      <c r="N23" s="545"/>
      <c r="O23" s="545"/>
      <c r="P23" s="560">
        <v>19000</v>
      </c>
      <c r="Q23" s="540" t="s">
        <v>1157</v>
      </c>
    </row>
    <row r="24" spans="1:17" s="557" customFormat="1" ht="63.75" customHeight="1" x14ac:dyDescent="0.25">
      <c r="A24" s="526" t="s">
        <v>1182</v>
      </c>
      <c r="B24" s="561" t="s">
        <v>1183</v>
      </c>
      <c r="C24" s="558" t="s">
        <v>1184</v>
      </c>
      <c r="D24" s="545"/>
      <c r="E24" s="545"/>
      <c r="F24" s="545"/>
      <c r="G24" s="545"/>
      <c r="H24" s="529" t="s">
        <v>36</v>
      </c>
      <c r="I24" s="545"/>
      <c r="J24" s="545"/>
      <c r="K24" s="529" t="s">
        <v>36</v>
      </c>
      <c r="L24" s="545"/>
      <c r="M24" s="545"/>
      <c r="N24" s="545"/>
      <c r="O24" s="545"/>
      <c r="P24" s="539">
        <v>2000</v>
      </c>
      <c r="Q24" s="531" t="s">
        <v>1150</v>
      </c>
    </row>
    <row r="25" spans="1:17" ht="65.25" customHeight="1" x14ac:dyDescent="0.25">
      <c r="A25" s="524" t="s">
        <v>1185</v>
      </c>
      <c r="B25" s="523" t="s">
        <v>1186</v>
      </c>
      <c r="C25" s="535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525">
        <v>1500000</v>
      </c>
      <c r="Q25" s="281"/>
    </row>
    <row r="26" spans="1:17" s="57" customFormat="1" ht="102" customHeight="1" x14ac:dyDescent="0.25">
      <c r="A26" s="562" t="s">
        <v>1187</v>
      </c>
      <c r="B26" s="563" t="s">
        <v>1188</v>
      </c>
      <c r="C26" s="564" t="s">
        <v>1189</v>
      </c>
      <c r="D26" s="529" t="s">
        <v>36</v>
      </c>
      <c r="E26" s="529" t="s">
        <v>36</v>
      </c>
      <c r="F26" s="529" t="s">
        <v>36</v>
      </c>
      <c r="G26" s="559"/>
      <c r="H26" s="559"/>
      <c r="I26" s="559"/>
      <c r="J26" s="559"/>
      <c r="K26" s="559"/>
      <c r="L26" s="559"/>
      <c r="M26" s="559"/>
      <c r="N26" s="559"/>
      <c r="O26" s="559"/>
      <c r="P26" s="539"/>
      <c r="Q26" s="565" t="s">
        <v>1190</v>
      </c>
    </row>
    <row r="27" spans="1:17" s="57" customFormat="1" ht="63" customHeight="1" x14ac:dyDescent="0.25">
      <c r="A27" s="547" t="s">
        <v>1191</v>
      </c>
      <c r="B27" s="547" t="s">
        <v>1192</v>
      </c>
      <c r="C27" s="566" t="s">
        <v>1193</v>
      </c>
      <c r="D27" s="529" t="s">
        <v>36</v>
      </c>
      <c r="E27" s="529" t="s">
        <v>36</v>
      </c>
      <c r="F27" s="529" t="s">
        <v>36</v>
      </c>
      <c r="G27" s="529" t="s">
        <v>36</v>
      </c>
      <c r="H27" s="529" t="s">
        <v>36</v>
      </c>
      <c r="I27" s="529" t="s">
        <v>36</v>
      </c>
      <c r="J27" s="529" t="s">
        <v>36</v>
      </c>
      <c r="K27" s="529" t="s">
        <v>36</v>
      </c>
      <c r="L27" s="529" t="s">
        <v>36</v>
      </c>
      <c r="M27" s="529" t="s">
        <v>36</v>
      </c>
      <c r="N27" s="529" t="s">
        <v>36</v>
      </c>
      <c r="O27" s="529" t="s">
        <v>36</v>
      </c>
      <c r="P27" s="539">
        <v>0</v>
      </c>
      <c r="Q27" s="565" t="s">
        <v>1190</v>
      </c>
    </row>
    <row r="28" spans="1:17" s="57" customFormat="1" ht="54.75" customHeight="1" x14ac:dyDescent="0.25">
      <c r="A28" s="562" t="s">
        <v>1194</v>
      </c>
      <c r="B28" s="567" t="s">
        <v>1195</v>
      </c>
      <c r="C28" s="564" t="s">
        <v>1196</v>
      </c>
      <c r="D28" s="568"/>
      <c r="E28" s="568"/>
      <c r="F28" s="568"/>
      <c r="G28" s="529" t="s">
        <v>36</v>
      </c>
      <c r="H28" s="529" t="s">
        <v>36</v>
      </c>
      <c r="I28" s="529" t="s">
        <v>36</v>
      </c>
      <c r="J28" s="529" t="s">
        <v>36</v>
      </c>
      <c r="K28" s="559"/>
      <c r="L28" s="559"/>
      <c r="M28" s="559"/>
      <c r="N28" s="559"/>
      <c r="O28" s="559"/>
      <c r="P28" s="539">
        <v>1150000</v>
      </c>
      <c r="Q28" s="565" t="s">
        <v>1190</v>
      </c>
    </row>
    <row r="29" spans="1:17" s="57" customFormat="1" ht="56.25" customHeight="1" x14ac:dyDescent="0.25">
      <c r="A29" s="569" t="s">
        <v>1197</v>
      </c>
      <c r="B29" s="567" t="s">
        <v>1198</v>
      </c>
      <c r="C29" s="570" t="s">
        <v>1199</v>
      </c>
      <c r="D29" s="545"/>
      <c r="E29" s="529" t="s">
        <v>36</v>
      </c>
      <c r="F29" s="545"/>
      <c r="G29" s="529" t="s">
        <v>36</v>
      </c>
      <c r="H29" s="529" t="s">
        <v>36</v>
      </c>
      <c r="I29" s="545"/>
      <c r="J29" s="529" t="s">
        <v>36</v>
      </c>
      <c r="K29" s="529" t="s">
        <v>36</v>
      </c>
      <c r="L29" s="545"/>
      <c r="M29" s="545"/>
      <c r="N29" s="529" t="s">
        <v>36</v>
      </c>
      <c r="O29" s="545"/>
      <c r="P29" s="539">
        <v>350000</v>
      </c>
      <c r="Q29" s="565" t="s">
        <v>1190</v>
      </c>
    </row>
    <row r="30" spans="1:17" ht="78" customHeight="1" x14ac:dyDescent="0.25">
      <c r="A30" s="522" t="s">
        <v>1200</v>
      </c>
      <c r="B30" s="523" t="s">
        <v>1201</v>
      </c>
      <c r="C30" s="535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525">
        <v>86000</v>
      </c>
      <c r="Q30" s="281"/>
    </row>
    <row r="31" spans="1:17" ht="37.5" customHeight="1" x14ac:dyDescent="0.25">
      <c r="A31" s="43" t="s">
        <v>1202</v>
      </c>
      <c r="B31" s="43" t="s">
        <v>1203</v>
      </c>
      <c r="C31" s="532" t="s">
        <v>1204</v>
      </c>
      <c r="D31" s="571"/>
      <c r="E31" s="571"/>
      <c r="F31" s="528" t="s">
        <v>36</v>
      </c>
      <c r="G31" s="316"/>
      <c r="H31" s="316"/>
      <c r="I31" s="316"/>
      <c r="J31" s="284"/>
      <c r="K31" s="284"/>
      <c r="L31" s="284"/>
      <c r="M31" s="284"/>
      <c r="N31" s="284"/>
      <c r="O31" s="284"/>
      <c r="P31" s="544"/>
      <c r="Q31" s="531" t="s">
        <v>1150</v>
      </c>
    </row>
    <row r="32" spans="1:17" ht="58.5" customHeight="1" x14ac:dyDescent="0.25">
      <c r="A32" s="43" t="s">
        <v>1205</v>
      </c>
      <c r="B32" s="43" t="s">
        <v>1206</v>
      </c>
      <c r="C32" s="532" t="s">
        <v>1204</v>
      </c>
      <c r="D32" s="528" t="s">
        <v>36</v>
      </c>
      <c r="E32" s="284"/>
      <c r="F32" s="316"/>
      <c r="G32" s="316"/>
      <c r="H32" s="316"/>
      <c r="I32" s="447"/>
      <c r="J32" s="284"/>
      <c r="K32" s="284"/>
      <c r="L32" s="284"/>
      <c r="M32" s="284"/>
      <c r="N32" s="284"/>
      <c r="O32" s="284"/>
      <c r="P32" s="544">
        <v>6000</v>
      </c>
      <c r="Q32" s="531" t="s">
        <v>1150</v>
      </c>
    </row>
    <row r="33" spans="1:17" ht="54.75" customHeight="1" x14ac:dyDescent="0.25">
      <c r="A33" s="532" t="s">
        <v>1207</v>
      </c>
      <c r="B33" s="572" t="s">
        <v>1208</v>
      </c>
      <c r="C33" s="573" t="s">
        <v>1209</v>
      </c>
      <c r="D33" s="574"/>
      <c r="E33" s="574"/>
      <c r="F33" s="528" t="s">
        <v>36</v>
      </c>
      <c r="G33" s="574"/>
      <c r="H33" s="574"/>
      <c r="I33" s="528" t="s">
        <v>36</v>
      </c>
      <c r="J33" s="574"/>
      <c r="K33" s="574"/>
      <c r="L33" s="528" t="s">
        <v>36</v>
      </c>
      <c r="M33" s="574"/>
      <c r="N33" s="528" t="s">
        <v>36</v>
      </c>
      <c r="O33" s="575"/>
      <c r="P33" s="544">
        <v>80000</v>
      </c>
      <c r="Q33" s="565" t="s">
        <v>1190</v>
      </c>
    </row>
    <row r="34" spans="1:17" ht="58.5" customHeight="1" x14ac:dyDescent="0.25">
      <c r="A34" s="532" t="s">
        <v>1210</v>
      </c>
      <c r="B34" s="572" t="s">
        <v>1211</v>
      </c>
      <c r="C34" s="573" t="s">
        <v>1174</v>
      </c>
      <c r="D34" s="447"/>
      <c r="E34" s="447"/>
      <c r="F34" s="528" t="s">
        <v>36</v>
      </c>
      <c r="G34" s="576"/>
      <c r="H34" s="576"/>
      <c r="I34" s="528" t="s">
        <v>36</v>
      </c>
      <c r="J34" s="576"/>
      <c r="K34" s="576"/>
      <c r="L34" s="576"/>
      <c r="M34" s="576"/>
      <c r="N34" s="576"/>
      <c r="O34" s="576"/>
      <c r="P34" s="544"/>
      <c r="Q34" s="565" t="s">
        <v>1190</v>
      </c>
    </row>
    <row r="35" spans="1:17" ht="40.5" customHeight="1" x14ac:dyDescent="0.25">
      <c r="A35" s="524" t="s">
        <v>1212</v>
      </c>
      <c r="B35" s="523" t="s">
        <v>1213</v>
      </c>
      <c r="C35" s="535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525">
        <v>707000</v>
      </c>
      <c r="Q35" s="281"/>
    </row>
    <row r="36" spans="1:17" s="57" customFormat="1" ht="30" x14ac:dyDescent="0.25">
      <c r="A36" s="537" t="s">
        <v>1214</v>
      </c>
      <c r="B36" s="547" t="s">
        <v>1215</v>
      </c>
      <c r="C36" s="538" t="s">
        <v>1216</v>
      </c>
      <c r="D36" s="577"/>
      <c r="E36" s="577"/>
      <c r="F36" s="578" t="s">
        <v>36</v>
      </c>
      <c r="G36" s="578" t="s">
        <v>36</v>
      </c>
      <c r="H36" s="578" t="s">
        <v>36</v>
      </c>
      <c r="I36" s="578" t="s">
        <v>36</v>
      </c>
      <c r="J36" s="578" t="s">
        <v>36</v>
      </c>
      <c r="K36" s="578" t="s">
        <v>36</v>
      </c>
      <c r="L36" s="578" t="s">
        <v>36</v>
      </c>
      <c r="M36" s="578" t="s">
        <v>36</v>
      </c>
      <c r="N36" s="578" t="s">
        <v>36</v>
      </c>
      <c r="O36" s="545"/>
      <c r="P36" s="539"/>
      <c r="Q36" s="540" t="s">
        <v>1157</v>
      </c>
    </row>
    <row r="37" spans="1:17" s="57" customFormat="1" ht="39.75" customHeight="1" x14ac:dyDescent="0.25">
      <c r="A37" s="537" t="s">
        <v>1217</v>
      </c>
      <c r="B37" s="547" t="s">
        <v>1218</v>
      </c>
      <c r="C37" s="538" t="s">
        <v>1219</v>
      </c>
      <c r="D37" s="579" t="s">
        <v>36</v>
      </c>
      <c r="E37" s="579" t="s">
        <v>36</v>
      </c>
      <c r="F37" s="578" t="s">
        <v>36</v>
      </c>
      <c r="G37" s="578" t="s">
        <v>36</v>
      </c>
      <c r="H37" s="578" t="s">
        <v>36</v>
      </c>
      <c r="I37" s="578" t="s">
        <v>36</v>
      </c>
      <c r="J37" s="578" t="s">
        <v>36</v>
      </c>
      <c r="K37" s="578" t="s">
        <v>36</v>
      </c>
      <c r="L37" s="578" t="s">
        <v>36</v>
      </c>
      <c r="M37" s="578" t="s">
        <v>36</v>
      </c>
      <c r="N37" s="578" t="s">
        <v>36</v>
      </c>
      <c r="O37" s="578" t="s">
        <v>36</v>
      </c>
      <c r="P37" s="539"/>
      <c r="Q37" s="540" t="s">
        <v>1157</v>
      </c>
    </row>
    <row r="38" spans="1:17" s="57" customFormat="1" ht="53.25" customHeight="1" x14ac:dyDescent="0.25">
      <c r="A38" s="537" t="s">
        <v>1220</v>
      </c>
      <c r="B38" s="547" t="s">
        <v>1221</v>
      </c>
      <c r="C38" s="538" t="s">
        <v>1222</v>
      </c>
      <c r="D38" s="579" t="s">
        <v>36</v>
      </c>
      <c r="E38" s="580" t="s">
        <v>36</v>
      </c>
      <c r="F38" s="529" t="s">
        <v>36</v>
      </c>
      <c r="G38" s="529" t="s">
        <v>36</v>
      </c>
      <c r="H38" s="529" t="s">
        <v>36</v>
      </c>
      <c r="I38" s="529" t="s">
        <v>36</v>
      </c>
      <c r="J38" s="545"/>
      <c r="K38" s="545"/>
      <c r="L38" s="545"/>
      <c r="M38" s="545"/>
      <c r="N38" s="545"/>
      <c r="O38" s="545"/>
      <c r="P38" s="539"/>
      <c r="Q38" s="305" t="s">
        <v>1223</v>
      </c>
    </row>
    <row r="39" spans="1:17" s="57" customFormat="1" ht="44.25" customHeight="1" x14ac:dyDescent="0.25">
      <c r="A39" s="537" t="s">
        <v>1224</v>
      </c>
      <c r="B39" s="547" t="s">
        <v>898</v>
      </c>
      <c r="C39" s="538" t="s">
        <v>840</v>
      </c>
      <c r="D39" s="581"/>
      <c r="E39" s="580" t="s">
        <v>36</v>
      </c>
      <c r="F39" s="529" t="s">
        <v>36</v>
      </c>
      <c r="G39" s="545"/>
      <c r="H39" s="545"/>
      <c r="I39" s="545"/>
      <c r="J39" s="545"/>
      <c r="K39" s="545"/>
      <c r="L39" s="545"/>
      <c r="M39" s="545"/>
      <c r="N39" s="545"/>
      <c r="O39" s="545"/>
      <c r="P39" s="539">
        <v>104000</v>
      </c>
      <c r="Q39" s="305" t="s">
        <v>1223</v>
      </c>
    </row>
    <row r="40" spans="1:17" s="57" customFormat="1" ht="44.25" customHeight="1" x14ac:dyDescent="0.25">
      <c r="A40" s="537" t="s">
        <v>1225</v>
      </c>
      <c r="B40" s="547" t="s">
        <v>898</v>
      </c>
      <c r="C40" s="538" t="s">
        <v>840</v>
      </c>
      <c r="D40" s="577"/>
      <c r="E40" s="582"/>
      <c r="F40" s="529" t="s">
        <v>36</v>
      </c>
      <c r="G40" s="545"/>
      <c r="H40" s="545"/>
      <c r="I40" s="545"/>
      <c r="J40" s="545"/>
      <c r="K40" s="545"/>
      <c r="L40" s="545"/>
      <c r="M40" s="545"/>
      <c r="N40" s="545"/>
      <c r="O40" s="545"/>
      <c r="P40" s="539">
        <v>223000</v>
      </c>
      <c r="Q40" s="305" t="s">
        <v>1223</v>
      </c>
    </row>
    <row r="41" spans="1:17" s="57" customFormat="1" ht="52.5" customHeight="1" x14ac:dyDescent="0.25">
      <c r="A41" s="537" t="s">
        <v>1226</v>
      </c>
      <c r="B41" s="547" t="s">
        <v>1227</v>
      </c>
      <c r="C41" s="538" t="s">
        <v>1228</v>
      </c>
      <c r="D41" s="577"/>
      <c r="E41" s="582"/>
      <c r="F41" s="545"/>
      <c r="G41" s="545"/>
      <c r="H41" s="545"/>
      <c r="I41" s="529" t="s">
        <v>36</v>
      </c>
      <c r="J41" s="545"/>
      <c r="K41" s="545"/>
      <c r="L41" s="545"/>
      <c r="M41" s="545"/>
      <c r="N41" s="545"/>
      <c r="O41" s="545"/>
      <c r="P41" s="539">
        <v>40000</v>
      </c>
      <c r="Q41" s="540" t="s">
        <v>1157</v>
      </c>
    </row>
    <row r="42" spans="1:17" s="57" customFormat="1" ht="52.5" customHeight="1" x14ac:dyDescent="0.25">
      <c r="A42" s="537" t="s">
        <v>1229</v>
      </c>
      <c r="B42" s="547" t="s">
        <v>1230</v>
      </c>
      <c r="C42" s="538" t="s">
        <v>1231</v>
      </c>
      <c r="D42" s="529" t="s">
        <v>36</v>
      </c>
      <c r="E42" s="529" t="s">
        <v>36</v>
      </c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39">
        <v>100000</v>
      </c>
      <c r="Q42" s="540" t="s">
        <v>1157</v>
      </c>
    </row>
    <row r="43" spans="1:17" s="57" customFormat="1" ht="41.25" customHeight="1" x14ac:dyDescent="0.25">
      <c r="A43" s="583" t="s">
        <v>1232</v>
      </c>
      <c r="B43" s="584" t="s">
        <v>1233</v>
      </c>
      <c r="C43" s="585" t="s">
        <v>1234</v>
      </c>
      <c r="D43" s="297"/>
      <c r="E43" s="297"/>
      <c r="F43" s="529" t="s">
        <v>36</v>
      </c>
      <c r="G43" s="529" t="s">
        <v>36</v>
      </c>
      <c r="H43" s="297"/>
      <c r="I43" s="297"/>
      <c r="J43" s="297"/>
      <c r="K43" s="297"/>
      <c r="L43" s="297"/>
      <c r="M43" s="297"/>
      <c r="N43" s="297"/>
      <c r="O43" s="297"/>
      <c r="P43" s="544">
        <v>240000</v>
      </c>
      <c r="Q43" s="531" t="s">
        <v>1150</v>
      </c>
    </row>
    <row r="44" spans="1:17" ht="93.75" customHeight="1" x14ac:dyDescent="0.25">
      <c r="A44" s="524" t="s">
        <v>1235</v>
      </c>
      <c r="B44" s="523" t="s">
        <v>1236</v>
      </c>
      <c r="C44" s="535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525">
        <v>181100</v>
      </c>
      <c r="Q44" s="281"/>
    </row>
    <row r="45" spans="1:17" ht="43.5" customHeight="1" x14ac:dyDescent="0.25">
      <c r="A45" s="45" t="s">
        <v>1237</v>
      </c>
      <c r="B45" s="586" t="s">
        <v>1238</v>
      </c>
      <c r="C45" s="585" t="s">
        <v>840</v>
      </c>
      <c r="D45" s="305"/>
      <c r="E45" s="305"/>
      <c r="F45" s="529" t="s">
        <v>36</v>
      </c>
      <c r="G45" s="297"/>
      <c r="H45" s="529" t="s">
        <v>36</v>
      </c>
      <c r="I45" s="587"/>
      <c r="J45" s="297"/>
      <c r="K45" s="297"/>
      <c r="L45" s="297"/>
      <c r="M45" s="297"/>
      <c r="N45" s="587"/>
      <c r="O45" s="587"/>
      <c r="P45" s="544">
        <v>89500</v>
      </c>
      <c r="Q45" s="587"/>
    </row>
    <row r="46" spans="1:17" ht="48" customHeight="1" x14ac:dyDescent="0.25">
      <c r="A46" s="45" t="s">
        <v>1239</v>
      </c>
      <c r="B46" s="586" t="s">
        <v>1240</v>
      </c>
      <c r="C46" s="585" t="s">
        <v>840</v>
      </c>
      <c r="D46" s="297"/>
      <c r="E46" s="297"/>
      <c r="F46" s="297"/>
      <c r="G46" s="529" t="s">
        <v>36</v>
      </c>
      <c r="H46" s="587"/>
      <c r="I46" s="587"/>
      <c r="J46" s="297"/>
      <c r="K46" s="297"/>
      <c r="L46" s="297"/>
      <c r="M46" s="297"/>
      <c r="N46" s="587"/>
      <c r="O46" s="587"/>
      <c r="P46" s="544"/>
      <c r="Q46" s="587"/>
    </row>
    <row r="47" spans="1:17" s="57" customFormat="1" ht="48" customHeight="1" x14ac:dyDescent="0.25">
      <c r="A47" s="45" t="s">
        <v>1241</v>
      </c>
      <c r="B47" s="561" t="s">
        <v>1242</v>
      </c>
      <c r="C47" s="564" t="s">
        <v>1243</v>
      </c>
      <c r="D47" s="305"/>
      <c r="E47" s="305"/>
      <c r="F47" s="305"/>
      <c r="G47" s="529" t="s">
        <v>36</v>
      </c>
      <c r="H47" s="305"/>
      <c r="I47" s="305"/>
      <c r="J47" s="529" t="s">
        <v>36</v>
      </c>
      <c r="K47" s="305"/>
      <c r="L47" s="305"/>
      <c r="M47" s="529" t="s">
        <v>36</v>
      </c>
      <c r="N47" s="305"/>
      <c r="O47" s="305"/>
      <c r="P47" s="539"/>
      <c r="Q47" s="587"/>
    </row>
    <row r="48" spans="1:17" s="590" customFormat="1" ht="48" customHeight="1" x14ac:dyDescent="0.25">
      <c r="A48" s="35" t="s">
        <v>1244</v>
      </c>
      <c r="B48" s="586" t="s">
        <v>1245</v>
      </c>
      <c r="C48" s="585" t="s">
        <v>1246</v>
      </c>
      <c r="D48" s="588"/>
      <c r="E48" s="588"/>
      <c r="F48" s="588"/>
      <c r="G48" s="588"/>
      <c r="H48" s="588"/>
      <c r="I48" s="588"/>
      <c r="J48" s="529" t="s">
        <v>36</v>
      </c>
      <c r="K48" s="588"/>
      <c r="L48" s="588"/>
      <c r="M48" s="588"/>
      <c r="N48" s="588"/>
      <c r="O48" s="588"/>
      <c r="P48" s="589">
        <v>9000</v>
      </c>
      <c r="Q48" s="588"/>
    </row>
    <row r="49" spans="1:17" ht="46.5" customHeight="1" x14ac:dyDescent="0.25">
      <c r="A49" s="34" t="s">
        <v>1247</v>
      </c>
      <c r="B49" s="586" t="s">
        <v>1248</v>
      </c>
      <c r="C49" s="585" t="s">
        <v>1246</v>
      </c>
      <c r="D49" s="297"/>
      <c r="E49" s="297"/>
      <c r="F49" s="297"/>
      <c r="G49" s="297"/>
      <c r="H49" s="297"/>
      <c r="I49" s="297"/>
      <c r="J49" s="297"/>
      <c r="K49" s="297"/>
      <c r="L49" s="297"/>
      <c r="M49" s="529" t="s">
        <v>36</v>
      </c>
      <c r="N49" s="571"/>
      <c r="O49" s="571"/>
      <c r="P49" s="544">
        <v>9000</v>
      </c>
      <c r="Q49" s="571"/>
    </row>
    <row r="50" spans="1:17" ht="36" customHeight="1" x14ac:dyDescent="0.25">
      <c r="A50" s="34" t="s">
        <v>1249</v>
      </c>
      <c r="B50" s="586" t="s">
        <v>1250</v>
      </c>
      <c r="C50" s="585" t="s">
        <v>1251</v>
      </c>
      <c r="D50" s="297"/>
      <c r="E50" s="297"/>
      <c r="F50" s="297"/>
      <c r="G50" s="529" t="s">
        <v>36</v>
      </c>
      <c r="H50" s="297"/>
      <c r="I50" s="297"/>
      <c r="J50" s="297"/>
      <c r="K50" s="297"/>
      <c r="L50" s="297"/>
      <c r="M50" s="297"/>
      <c r="N50" s="571"/>
      <c r="O50" s="571"/>
      <c r="P50" s="544">
        <v>9000</v>
      </c>
      <c r="Q50" s="571"/>
    </row>
    <row r="51" spans="1:17" s="57" customFormat="1" ht="53.25" customHeight="1" x14ac:dyDescent="0.25">
      <c r="A51" s="45" t="s">
        <v>1252</v>
      </c>
      <c r="B51" s="561" t="s">
        <v>1253</v>
      </c>
      <c r="C51" s="564" t="s">
        <v>1254</v>
      </c>
      <c r="D51" s="559"/>
      <c r="E51" s="559"/>
      <c r="F51" s="529" t="s">
        <v>36</v>
      </c>
      <c r="G51" s="559"/>
      <c r="H51" s="529" t="s">
        <v>36</v>
      </c>
      <c r="I51" s="559"/>
      <c r="J51" s="559"/>
      <c r="K51" s="529" t="s">
        <v>36</v>
      </c>
      <c r="L51" s="559"/>
      <c r="M51" s="529" t="s">
        <v>36</v>
      </c>
      <c r="N51" s="591"/>
      <c r="O51" s="591"/>
      <c r="P51" s="539">
        <v>9000</v>
      </c>
      <c r="Q51" s="571"/>
    </row>
    <row r="52" spans="1:17" s="57" customFormat="1" ht="48.75" customHeight="1" x14ac:dyDescent="0.25">
      <c r="A52" s="45" t="s">
        <v>1255</v>
      </c>
      <c r="B52" s="592" t="s">
        <v>1256</v>
      </c>
      <c r="C52" s="593" t="s">
        <v>1257</v>
      </c>
      <c r="D52" s="581"/>
      <c r="E52" s="594" t="s">
        <v>510</v>
      </c>
      <c r="F52" s="529" t="s">
        <v>36</v>
      </c>
      <c r="G52" s="559"/>
      <c r="H52" s="529" t="s">
        <v>36</v>
      </c>
      <c r="I52" s="559"/>
      <c r="J52" s="559"/>
      <c r="K52" s="559" t="s">
        <v>510</v>
      </c>
      <c r="L52" s="559" t="s">
        <v>510</v>
      </c>
      <c r="M52" s="559" t="s">
        <v>510</v>
      </c>
      <c r="N52" s="528" t="s">
        <v>36</v>
      </c>
      <c r="O52" s="591"/>
      <c r="P52" s="539">
        <v>15000</v>
      </c>
      <c r="Q52" s="571"/>
    </row>
    <row r="53" spans="1:17" s="57" customFormat="1" ht="35.25" customHeight="1" x14ac:dyDescent="0.25">
      <c r="A53" s="45" t="s">
        <v>1258</v>
      </c>
      <c r="B53" s="561" t="s">
        <v>1259</v>
      </c>
      <c r="C53" s="564" t="s">
        <v>1260</v>
      </c>
      <c r="D53" s="568"/>
      <c r="E53" s="568"/>
      <c r="F53" s="568"/>
      <c r="G53" s="568"/>
      <c r="H53" s="529" t="s">
        <v>36</v>
      </c>
      <c r="I53" s="595"/>
      <c r="J53" s="595"/>
      <c r="K53" s="595"/>
      <c r="L53" s="595"/>
      <c r="M53" s="595"/>
      <c r="N53" s="529" t="s">
        <v>36</v>
      </c>
      <c r="O53" s="568"/>
      <c r="P53" s="539"/>
      <c r="Q53" s="284"/>
    </row>
    <row r="54" spans="1:17" s="57" customFormat="1" ht="42" customHeight="1" x14ac:dyDescent="0.25">
      <c r="A54" s="570" t="s">
        <v>1261</v>
      </c>
      <c r="B54" s="567" t="s">
        <v>1262</v>
      </c>
      <c r="C54" s="570" t="s">
        <v>1263</v>
      </c>
      <c r="D54" s="596"/>
      <c r="E54" s="596"/>
      <c r="F54" s="478"/>
      <c r="G54" s="529" t="s">
        <v>36</v>
      </c>
      <c r="H54" s="529" t="s">
        <v>36</v>
      </c>
      <c r="I54" s="529" t="s">
        <v>36</v>
      </c>
      <c r="J54" s="559"/>
      <c r="K54" s="559"/>
      <c r="L54" s="559"/>
      <c r="M54" s="559"/>
      <c r="N54" s="478"/>
      <c r="O54" s="596"/>
      <c r="P54" s="539">
        <v>30600</v>
      </c>
      <c r="Q54" s="301"/>
    </row>
    <row r="55" spans="1:17" s="57" customFormat="1" ht="64.5" customHeight="1" x14ac:dyDescent="0.25">
      <c r="A55" s="561" t="s">
        <v>1264</v>
      </c>
      <c r="B55" s="561" t="s">
        <v>1265</v>
      </c>
      <c r="C55" s="597" t="s">
        <v>1266</v>
      </c>
      <c r="D55" s="559"/>
      <c r="E55" s="529" t="s">
        <v>36</v>
      </c>
      <c r="F55" s="529" t="s">
        <v>36</v>
      </c>
      <c r="G55" s="529" t="s">
        <v>36</v>
      </c>
      <c r="H55" s="529" t="s">
        <v>36</v>
      </c>
      <c r="I55" s="529" t="s">
        <v>36</v>
      </c>
      <c r="J55" s="529" t="s">
        <v>36</v>
      </c>
      <c r="K55" s="529" t="s">
        <v>36</v>
      </c>
      <c r="L55" s="529" t="s">
        <v>36</v>
      </c>
      <c r="M55" s="529" t="s">
        <v>36</v>
      </c>
      <c r="N55" s="529" t="s">
        <v>36</v>
      </c>
      <c r="O55" s="559"/>
      <c r="P55" s="598">
        <v>10000</v>
      </c>
      <c r="Q55" s="297"/>
    </row>
    <row r="56" spans="1:17" ht="82.5" customHeight="1" x14ac:dyDescent="0.25">
      <c r="A56" s="522" t="s">
        <v>1267</v>
      </c>
      <c r="B56" s="523" t="s">
        <v>1268</v>
      </c>
      <c r="C56" s="535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 t="s">
        <v>510</v>
      </c>
      <c r="P56" s="525">
        <v>184243.5</v>
      </c>
      <c r="Q56" s="281"/>
    </row>
    <row r="57" spans="1:17" s="57" customFormat="1" ht="46.5" customHeight="1" x14ac:dyDescent="0.25">
      <c r="A57" s="526" t="s">
        <v>1269</v>
      </c>
      <c r="B57" s="56" t="s">
        <v>1270</v>
      </c>
      <c r="C57" s="50" t="s">
        <v>1271</v>
      </c>
      <c r="D57" s="528" t="s">
        <v>36</v>
      </c>
      <c r="E57" s="533"/>
      <c r="F57" s="533"/>
      <c r="G57" s="533"/>
      <c r="H57" s="533"/>
      <c r="I57" s="533"/>
      <c r="J57" s="533"/>
      <c r="K57" s="533"/>
      <c r="L57" s="533"/>
      <c r="M57" s="533"/>
      <c r="N57" s="533"/>
      <c r="O57" s="533"/>
      <c r="P57" s="539">
        <v>135000</v>
      </c>
      <c r="Q57" s="540" t="s">
        <v>1157</v>
      </c>
    </row>
    <row r="58" spans="1:17" s="602" customFormat="1" ht="57" customHeight="1" x14ac:dyDescent="0.25">
      <c r="A58" s="599" t="s">
        <v>1272</v>
      </c>
      <c r="B58" s="600" t="s">
        <v>1270</v>
      </c>
      <c r="C58" s="33" t="s">
        <v>1273</v>
      </c>
      <c r="D58" s="545"/>
      <c r="E58" s="545"/>
      <c r="F58" s="545"/>
      <c r="G58" s="545"/>
      <c r="H58" s="545"/>
      <c r="I58" s="545"/>
      <c r="J58" s="545"/>
      <c r="K58" s="545"/>
      <c r="L58" s="545"/>
      <c r="M58" s="545"/>
      <c r="N58" s="545"/>
      <c r="O58" s="529" t="s">
        <v>36</v>
      </c>
      <c r="P58" s="601">
        <v>49243.5</v>
      </c>
      <c r="Q58" s="531" t="s">
        <v>1150</v>
      </c>
    </row>
    <row r="59" spans="1:17" s="609" customFormat="1" ht="18.75" x14ac:dyDescent="0.3">
      <c r="A59" s="603"/>
      <c r="B59" s="604"/>
      <c r="C59" s="605"/>
      <c r="D59" s="606"/>
      <c r="E59" s="606"/>
      <c r="F59" s="606"/>
      <c r="G59" s="606"/>
      <c r="H59" s="606"/>
      <c r="I59" s="606"/>
      <c r="J59" s="606"/>
      <c r="K59" s="1393" t="s">
        <v>1274</v>
      </c>
      <c r="L59" s="1393"/>
      <c r="M59" s="1393"/>
      <c r="N59" s="1393"/>
      <c r="O59" s="1393"/>
      <c r="P59" s="607">
        <f>P10+P13+P18+P25+P30+P35+P44+P56</f>
        <v>3042343.5</v>
      </c>
      <c r="Q59" s="608"/>
    </row>
    <row r="62" spans="1:17" x14ac:dyDescent="0.25">
      <c r="C62" s="610"/>
      <c r="F62" s="21" t="s">
        <v>510</v>
      </c>
      <c r="Q62" s="24"/>
    </row>
  </sheetData>
  <mergeCells count="14">
    <mergeCell ref="M8:O8"/>
    <mergeCell ref="P8:P9"/>
    <mergeCell ref="Q8:Q9"/>
    <mergeCell ref="K59:O59"/>
    <mergeCell ref="A1:Q1"/>
    <mergeCell ref="A2:Q2"/>
    <mergeCell ref="A3:Q3"/>
    <mergeCell ref="A4:Q4"/>
    <mergeCell ref="A8:A9"/>
    <mergeCell ref="B8:B9"/>
    <mergeCell ref="C8:C9"/>
    <mergeCell ref="D8:F8"/>
    <mergeCell ref="G8:I8"/>
    <mergeCell ref="J8:L8"/>
  </mergeCells>
  <printOptions horizontalCentered="1"/>
  <pageMargins left="0.59055118110236227" right="0.19685039370078741" top="0.39370078740157483" bottom="7.874015748031496E-2" header="0.15748031496062992" footer="0.47244094488188981"/>
  <pageSetup scale="72" fitToHeight="0" orientation="landscape" r:id="rId1"/>
  <rowBreaks count="3" manualBreakCount="3">
    <brk id="17" max="15" man="1"/>
    <brk id="27" max="16" man="1"/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Normal="100" workbookViewId="0">
      <selection activeCell="C7" sqref="C7"/>
    </sheetView>
  </sheetViews>
  <sheetFormatPr baseColWidth="10" defaultRowHeight="16.5" x14ac:dyDescent="0.3"/>
  <cols>
    <col min="1" max="2" width="27.140625" style="614" customWidth="1"/>
    <col min="3" max="3" width="15.5703125" style="671" customWidth="1"/>
    <col min="4" max="4" width="3.42578125" style="614" customWidth="1"/>
    <col min="5" max="5" width="3.7109375" style="614" customWidth="1"/>
    <col min="6" max="6" width="3.42578125" style="614" customWidth="1"/>
    <col min="7" max="8" width="3.5703125" style="614" customWidth="1"/>
    <col min="9" max="9" width="3.140625" style="614" customWidth="1"/>
    <col min="10" max="10" width="3.7109375" style="614" customWidth="1"/>
    <col min="11" max="11" width="3.5703125" style="614" customWidth="1"/>
    <col min="12" max="13" width="3.140625" style="614" customWidth="1"/>
    <col min="14" max="14" width="3.85546875" style="614" customWidth="1"/>
    <col min="15" max="15" width="3.28515625" style="614" customWidth="1"/>
    <col min="16" max="16" width="9.42578125" style="614" customWidth="1"/>
    <col min="17" max="17" width="10.28515625" style="614" customWidth="1"/>
    <col min="18" max="18" width="9.42578125" style="614" customWidth="1"/>
    <col min="19" max="19" width="14.28515625" style="614" customWidth="1"/>
    <col min="20" max="256" width="11.42578125" style="614"/>
    <col min="257" max="258" width="27.140625" style="614" customWidth="1"/>
    <col min="259" max="259" width="15.5703125" style="614" customWidth="1"/>
    <col min="260" max="260" width="3.42578125" style="614" customWidth="1"/>
    <col min="261" max="261" width="3.7109375" style="614" customWidth="1"/>
    <col min="262" max="262" width="3.42578125" style="614" customWidth="1"/>
    <col min="263" max="264" width="3.5703125" style="614" customWidth="1"/>
    <col min="265" max="265" width="3.140625" style="614" customWidth="1"/>
    <col min="266" max="266" width="3.7109375" style="614" customWidth="1"/>
    <col min="267" max="267" width="3.5703125" style="614" customWidth="1"/>
    <col min="268" max="269" width="3.140625" style="614" customWidth="1"/>
    <col min="270" max="270" width="3.85546875" style="614" customWidth="1"/>
    <col min="271" max="271" width="3.28515625" style="614" customWidth="1"/>
    <col min="272" max="272" width="9.42578125" style="614" customWidth="1"/>
    <col min="273" max="273" width="10.28515625" style="614" customWidth="1"/>
    <col min="274" max="274" width="9.42578125" style="614" customWidth="1"/>
    <col min="275" max="275" width="14.28515625" style="614" customWidth="1"/>
    <col min="276" max="512" width="11.42578125" style="614"/>
    <col min="513" max="514" width="27.140625" style="614" customWidth="1"/>
    <col min="515" max="515" width="15.5703125" style="614" customWidth="1"/>
    <col min="516" max="516" width="3.42578125" style="614" customWidth="1"/>
    <col min="517" max="517" width="3.7109375" style="614" customWidth="1"/>
    <col min="518" max="518" width="3.42578125" style="614" customWidth="1"/>
    <col min="519" max="520" width="3.5703125" style="614" customWidth="1"/>
    <col min="521" max="521" width="3.140625" style="614" customWidth="1"/>
    <col min="522" max="522" width="3.7109375" style="614" customWidth="1"/>
    <col min="523" max="523" width="3.5703125" style="614" customWidth="1"/>
    <col min="524" max="525" width="3.140625" style="614" customWidth="1"/>
    <col min="526" max="526" width="3.85546875" style="614" customWidth="1"/>
    <col min="527" max="527" width="3.28515625" style="614" customWidth="1"/>
    <col min="528" max="528" width="9.42578125" style="614" customWidth="1"/>
    <col min="529" max="529" width="10.28515625" style="614" customWidth="1"/>
    <col min="530" max="530" width="9.42578125" style="614" customWidth="1"/>
    <col min="531" max="531" width="14.28515625" style="614" customWidth="1"/>
    <col min="532" max="768" width="11.42578125" style="614"/>
    <col min="769" max="770" width="27.140625" style="614" customWidth="1"/>
    <col min="771" max="771" width="15.5703125" style="614" customWidth="1"/>
    <col min="772" max="772" width="3.42578125" style="614" customWidth="1"/>
    <col min="773" max="773" width="3.7109375" style="614" customWidth="1"/>
    <col min="774" max="774" width="3.42578125" style="614" customWidth="1"/>
    <col min="775" max="776" width="3.5703125" style="614" customWidth="1"/>
    <col min="777" max="777" width="3.140625" style="614" customWidth="1"/>
    <col min="778" max="778" width="3.7109375" style="614" customWidth="1"/>
    <col min="779" max="779" width="3.5703125" style="614" customWidth="1"/>
    <col min="780" max="781" width="3.140625" style="614" customWidth="1"/>
    <col min="782" max="782" width="3.85546875" style="614" customWidth="1"/>
    <col min="783" max="783" width="3.28515625" style="614" customWidth="1"/>
    <col min="784" max="784" width="9.42578125" style="614" customWidth="1"/>
    <col min="785" max="785" width="10.28515625" style="614" customWidth="1"/>
    <col min="786" max="786" width="9.42578125" style="614" customWidth="1"/>
    <col min="787" max="787" width="14.28515625" style="614" customWidth="1"/>
    <col min="788" max="1024" width="11.42578125" style="614"/>
    <col min="1025" max="1026" width="27.140625" style="614" customWidth="1"/>
    <col min="1027" max="1027" width="15.5703125" style="614" customWidth="1"/>
    <col min="1028" max="1028" width="3.42578125" style="614" customWidth="1"/>
    <col min="1029" max="1029" width="3.7109375" style="614" customWidth="1"/>
    <col min="1030" max="1030" width="3.42578125" style="614" customWidth="1"/>
    <col min="1031" max="1032" width="3.5703125" style="614" customWidth="1"/>
    <col min="1033" max="1033" width="3.140625" style="614" customWidth="1"/>
    <col min="1034" max="1034" width="3.7109375" style="614" customWidth="1"/>
    <col min="1035" max="1035" width="3.5703125" style="614" customWidth="1"/>
    <col min="1036" max="1037" width="3.140625" style="614" customWidth="1"/>
    <col min="1038" max="1038" width="3.85546875" style="614" customWidth="1"/>
    <col min="1039" max="1039" width="3.28515625" style="614" customWidth="1"/>
    <col min="1040" max="1040" width="9.42578125" style="614" customWidth="1"/>
    <col min="1041" max="1041" width="10.28515625" style="614" customWidth="1"/>
    <col min="1042" max="1042" width="9.42578125" style="614" customWidth="1"/>
    <col min="1043" max="1043" width="14.28515625" style="614" customWidth="1"/>
    <col min="1044" max="1280" width="11.42578125" style="614"/>
    <col min="1281" max="1282" width="27.140625" style="614" customWidth="1"/>
    <col min="1283" max="1283" width="15.5703125" style="614" customWidth="1"/>
    <col min="1284" max="1284" width="3.42578125" style="614" customWidth="1"/>
    <col min="1285" max="1285" width="3.7109375" style="614" customWidth="1"/>
    <col min="1286" max="1286" width="3.42578125" style="614" customWidth="1"/>
    <col min="1287" max="1288" width="3.5703125" style="614" customWidth="1"/>
    <col min="1289" max="1289" width="3.140625" style="614" customWidth="1"/>
    <col min="1290" max="1290" width="3.7109375" style="614" customWidth="1"/>
    <col min="1291" max="1291" width="3.5703125" style="614" customWidth="1"/>
    <col min="1292" max="1293" width="3.140625" style="614" customWidth="1"/>
    <col min="1294" max="1294" width="3.85546875" style="614" customWidth="1"/>
    <col min="1295" max="1295" width="3.28515625" style="614" customWidth="1"/>
    <col min="1296" max="1296" width="9.42578125" style="614" customWidth="1"/>
    <col min="1297" max="1297" width="10.28515625" style="614" customWidth="1"/>
    <col min="1298" max="1298" width="9.42578125" style="614" customWidth="1"/>
    <col min="1299" max="1299" width="14.28515625" style="614" customWidth="1"/>
    <col min="1300" max="1536" width="11.42578125" style="614"/>
    <col min="1537" max="1538" width="27.140625" style="614" customWidth="1"/>
    <col min="1539" max="1539" width="15.5703125" style="614" customWidth="1"/>
    <col min="1540" max="1540" width="3.42578125" style="614" customWidth="1"/>
    <col min="1541" max="1541" width="3.7109375" style="614" customWidth="1"/>
    <col min="1542" max="1542" width="3.42578125" style="614" customWidth="1"/>
    <col min="1543" max="1544" width="3.5703125" style="614" customWidth="1"/>
    <col min="1545" max="1545" width="3.140625" style="614" customWidth="1"/>
    <col min="1546" max="1546" width="3.7109375" style="614" customWidth="1"/>
    <col min="1547" max="1547" width="3.5703125" style="614" customWidth="1"/>
    <col min="1548" max="1549" width="3.140625" style="614" customWidth="1"/>
    <col min="1550" max="1550" width="3.85546875" style="614" customWidth="1"/>
    <col min="1551" max="1551" width="3.28515625" style="614" customWidth="1"/>
    <col min="1552" max="1552" width="9.42578125" style="614" customWidth="1"/>
    <col min="1553" max="1553" width="10.28515625" style="614" customWidth="1"/>
    <col min="1554" max="1554" width="9.42578125" style="614" customWidth="1"/>
    <col min="1555" max="1555" width="14.28515625" style="614" customWidth="1"/>
    <col min="1556" max="1792" width="11.42578125" style="614"/>
    <col min="1793" max="1794" width="27.140625" style="614" customWidth="1"/>
    <col min="1795" max="1795" width="15.5703125" style="614" customWidth="1"/>
    <col min="1796" max="1796" width="3.42578125" style="614" customWidth="1"/>
    <col min="1797" max="1797" width="3.7109375" style="614" customWidth="1"/>
    <col min="1798" max="1798" width="3.42578125" style="614" customWidth="1"/>
    <col min="1799" max="1800" width="3.5703125" style="614" customWidth="1"/>
    <col min="1801" max="1801" width="3.140625" style="614" customWidth="1"/>
    <col min="1802" max="1802" width="3.7109375" style="614" customWidth="1"/>
    <col min="1803" max="1803" width="3.5703125" style="614" customWidth="1"/>
    <col min="1804" max="1805" width="3.140625" style="614" customWidth="1"/>
    <col min="1806" max="1806" width="3.85546875" style="614" customWidth="1"/>
    <col min="1807" max="1807" width="3.28515625" style="614" customWidth="1"/>
    <col min="1808" max="1808" width="9.42578125" style="614" customWidth="1"/>
    <col min="1809" max="1809" width="10.28515625" style="614" customWidth="1"/>
    <col min="1810" max="1810" width="9.42578125" style="614" customWidth="1"/>
    <col min="1811" max="1811" width="14.28515625" style="614" customWidth="1"/>
    <col min="1812" max="2048" width="11.42578125" style="614"/>
    <col min="2049" max="2050" width="27.140625" style="614" customWidth="1"/>
    <col min="2051" max="2051" width="15.5703125" style="614" customWidth="1"/>
    <col min="2052" max="2052" width="3.42578125" style="614" customWidth="1"/>
    <col min="2053" max="2053" width="3.7109375" style="614" customWidth="1"/>
    <col min="2054" max="2054" width="3.42578125" style="614" customWidth="1"/>
    <col min="2055" max="2056" width="3.5703125" style="614" customWidth="1"/>
    <col min="2057" max="2057" width="3.140625" style="614" customWidth="1"/>
    <col min="2058" max="2058" width="3.7109375" style="614" customWidth="1"/>
    <col min="2059" max="2059" width="3.5703125" style="614" customWidth="1"/>
    <col min="2060" max="2061" width="3.140625" style="614" customWidth="1"/>
    <col min="2062" max="2062" width="3.85546875" style="614" customWidth="1"/>
    <col min="2063" max="2063" width="3.28515625" style="614" customWidth="1"/>
    <col min="2064" max="2064" width="9.42578125" style="614" customWidth="1"/>
    <col min="2065" max="2065" width="10.28515625" style="614" customWidth="1"/>
    <col min="2066" max="2066" width="9.42578125" style="614" customWidth="1"/>
    <col min="2067" max="2067" width="14.28515625" style="614" customWidth="1"/>
    <col min="2068" max="2304" width="11.42578125" style="614"/>
    <col min="2305" max="2306" width="27.140625" style="614" customWidth="1"/>
    <col min="2307" max="2307" width="15.5703125" style="614" customWidth="1"/>
    <col min="2308" max="2308" width="3.42578125" style="614" customWidth="1"/>
    <col min="2309" max="2309" width="3.7109375" style="614" customWidth="1"/>
    <col min="2310" max="2310" width="3.42578125" style="614" customWidth="1"/>
    <col min="2311" max="2312" width="3.5703125" style="614" customWidth="1"/>
    <col min="2313" max="2313" width="3.140625" style="614" customWidth="1"/>
    <col min="2314" max="2314" width="3.7109375" style="614" customWidth="1"/>
    <col min="2315" max="2315" width="3.5703125" style="614" customWidth="1"/>
    <col min="2316" max="2317" width="3.140625" style="614" customWidth="1"/>
    <col min="2318" max="2318" width="3.85546875" style="614" customWidth="1"/>
    <col min="2319" max="2319" width="3.28515625" style="614" customWidth="1"/>
    <col min="2320" max="2320" width="9.42578125" style="614" customWidth="1"/>
    <col min="2321" max="2321" width="10.28515625" style="614" customWidth="1"/>
    <col min="2322" max="2322" width="9.42578125" style="614" customWidth="1"/>
    <col min="2323" max="2323" width="14.28515625" style="614" customWidth="1"/>
    <col min="2324" max="2560" width="11.42578125" style="614"/>
    <col min="2561" max="2562" width="27.140625" style="614" customWidth="1"/>
    <col min="2563" max="2563" width="15.5703125" style="614" customWidth="1"/>
    <col min="2564" max="2564" width="3.42578125" style="614" customWidth="1"/>
    <col min="2565" max="2565" width="3.7109375" style="614" customWidth="1"/>
    <col min="2566" max="2566" width="3.42578125" style="614" customWidth="1"/>
    <col min="2567" max="2568" width="3.5703125" style="614" customWidth="1"/>
    <col min="2569" max="2569" width="3.140625" style="614" customWidth="1"/>
    <col min="2570" max="2570" width="3.7109375" style="614" customWidth="1"/>
    <col min="2571" max="2571" width="3.5703125" style="614" customWidth="1"/>
    <col min="2572" max="2573" width="3.140625" style="614" customWidth="1"/>
    <col min="2574" max="2574" width="3.85546875" style="614" customWidth="1"/>
    <col min="2575" max="2575" width="3.28515625" style="614" customWidth="1"/>
    <col min="2576" max="2576" width="9.42578125" style="614" customWidth="1"/>
    <col min="2577" max="2577" width="10.28515625" style="614" customWidth="1"/>
    <col min="2578" max="2578" width="9.42578125" style="614" customWidth="1"/>
    <col min="2579" max="2579" width="14.28515625" style="614" customWidth="1"/>
    <col min="2580" max="2816" width="11.42578125" style="614"/>
    <col min="2817" max="2818" width="27.140625" style="614" customWidth="1"/>
    <col min="2819" max="2819" width="15.5703125" style="614" customWidth="1"/>
    <col min="2820" max="2820" width="3.42578125" style="614" customWidth="1"/>
    <col min="2821" max="2821" width="3.7109375" style="614" customWidth="1"/>
    <col min="2822" max="2822" width="3.42578125" style="614" customWidth="1"/>
    <col min="2823" max="2824" width="3.5703125" style="614" customWidth="1"/>
    <col min="2825" max="2825" width="3.140625" style="614" customWidth="1"/>
    <col min="2826" max="2826" width="3.7109375" style="614" customWidth="1"/>
    <col min="2827" max="2827" width="3.5703125" style="614" customWidth="1"/>
    <col min="2828" max="2829" width="3.140625" style="614" customWidth="1"/>
    <col min="2830" max="2830" width="3.85546875" style="614" customWidth="1"/>
    <col min="2831" max="2831" width="3.28515625" style="614" customWidth="1"/>
    <col min="2832" max="2832" width="9.42578125" style="614" customWidth="1"/>
    <col min="2833" max="2833" width="10.28515625" style="614" customWidth="1"/>
    <col min="2834" max="2834" width="9.42578125" style="614" customWidth="1"/>
    <col min="2835" max="2835" width="14.28515625" style="614" customWidth="1"/>
    <col min="2836" max="3072" width="11.42578125" style="614"/>
    <col min="3073" max="3074" width="27.140625" style="614" customWidth="1"/>
    <col min="3075" max="3075" width="15.5703125" style="614" customWidth="1"/>
    <col min="3076" max="3076" width="3.42578125" style="614" customWidth="1"/>
    <col min="3077" max="3077" width="3.7109375" style="614" customWidth="1"/>
    <col min="3078" max="3078" width="3.42578125" style="614" customWidth="1"/>
    <col min="3079" max="3080" width="3.5703125" style="614" customWidth="1"/>
    <col min="3081" max="3081" width="3.140625" style="614" customWidth="1"/>
    <col min="3082" max="3082" width="3.7109375" style="614" customWidth="1"/>
    <col min="3083" max="3083" width="3.5703125" style="614" customWidth="1"/>
    <col min="3084" max="3085" width="3.140625" style="614" customWidth="1"/>
    <col min="3086" max="3086" width="3.85546875" style="614" customWidth="1"/>
    <col min="3087" max="3087" width="3.28515625" style="614" customWidth="1"/>
    <col min="3088" max="3088" width="9.42578125" style="614" customWidth="1"/>
    <col min="3089" max="3089" width="10.28515625" style="614" customWidth="1"/>
    <col min="3090" max="3090" width="9.42578125" style="614" customWidth="1"/>
    <col min="3091" max="3091" width="14.28515625" style="614" customWidth="1"/>
    <col min="3092" max="3328" width="11.42578125" style="614"/>
    <col min="3329" max="3330" width="27.140625" style="614" customWidth="1"/>
    <col min="3331" max="3331" width="15.5703125" style="614" customWidth="1"/>
    <col min="3332" max="3332" width="3.42578125" style="614" customWidth="1"/>
    <col min="3333" max="3333" width="3.7109375" style="614" customWidth="1"/>
    <col min="3334" max="3334" width="3.42578125" style="614" customWidth="1"/>
    <col min="3335" max="3336" width="3.5703125" style="614" customWidth="1"/>
    <col min="3337" max="3337" width="3.140625" style="614" customWidth="1"/>
    <col min="3338" max="3338" width="3.7109375" style="614" customWidth="1"/>
    <col min="3339" max="3339" width="3.5703125" style="614" customWidth="1"/>
    <col min="3340" max="3341" width="3.140625" style="614" customWidth="1"/>
    <col min="3342" max="3342" width="3.85546875" style="614" customWidth="1"/>
    <col min="3343" max="3343" width="3.28515625" style="614" customWidth="1"/>
    <col min="3344" max="3344" width="9.42578125" style="614" customWidth="1"/>
    <col min="3345" max="3345" width="10.28515625" style="614" customWidth="1"/>
    <col min="3346" max="3346" width="9.42578125" style="614" customWidth="1"/>
    <col min="3347" max="3347" width="14.28515625" style="614" customWidth="1"/>
    <col min="3348" max="3584" width="11.42578125" style="614"/>
    <col min="3585" max="3586" width="27.140625" style="614" customWidth="1"/>
    <col min="3587" max="3587" width="15.5703125" style="614" customWidth="1"/>
    <col min="3588" max="3588" width="3.42578125" style="614" customWidth="1"/>
    <col min="3589" max="3589" width="3.7109375" style="614" customWidth="1"/>
    <col min="3590" max="3590" width="3.42578125" style="614" customWidth="1"/>
    <col min="3591" max="3592" width="3.5703125" style="614" customWidth="1"/>
    <col min="3593" max="3593" width="3.140625" style="614" customWidth="1"/>
    <col min="3594" max="3594" width="3.7109375" style="614" customWidth="1"/>
    <col min="3595" max="3595" width="3.5703125" style="614" customWidth="1"/>
    <col min="3596" max="3597" width="3.140625" style="614" customWidth="1"/>
    <col min="3598" max="3598" width="3.85546875" style="614" customWidth="1"/>
    <col min="3599" max="3599" width="3.28515625" style="614" customWidth="1"/>
    <col min="3600" max="3600" width="9.42578125" style="614" customWidth="1"/>
    <col min="3601" max="3601" width="10.28515625" style="614" customWidth="1"/>
    <col min="3602" max="3602" width="9.42578125" style="614" customWidth="1"/>
    <col min="3603" max="3603" width="14.28515625" style="614" customWidth="1"/>
    <col min="3604" max="3840" width="11.42578125" style="614"/>
    <col min="3841" max="3842" width="27.140625" style="614" customWidth="1"/>
    <col min="3843" max="3843" width="15.5703125" style="614" customWidth="1"/>
    <col min="3844" max="3844" width="3.42578125" style="614" customWidth="1"/>
    <col min="3845" max="3845" width="3.7109375" style="614" customWidth="1"/>
    <col min="3846" max="3846" width="3.42578125" style="614" customWidth="1"/>
    <col min="3847" max="3848" width="3.5703125" style="614" customWidth="1"/>
    <col min="3849" max="3849" width="3.140625" style="614" customWidth="1"/>
    <col min="3850" max="3850" width="3.7109375" style="614" customWidth="1"/>
    <col min="3851" max="3851" width="3.5703125" style="614" customWidth="1"/>
    <col min="3852" max="3853" width="3.140625" style="614" customWidth="1"/>
    <col min="3854" max="3854" width="3.85546875" style="614" customWidth="1"/>
    <col min="3855" max="3855" width="3.28515625" style="614" customWidth="1"/>
    <col min="3856" max="3856" width="9.42578125" style="614" customWidth="1"/>
    <col min="3857" max="3857" width="10.28515625" style="614" customWidth="1"/>
    <col min="3858" max="3858" width="9.42578125" style="614" customWidth="1"/>
    <col min="3859" max="3859" width="14.28515625" style="614" customWidth="1"/>
    <col min="3860" max="4096" width="11.42578125" style="614"/>
    <col min="4097" max="4098" width="27.140625" style="614" customWidth="1"/>
    <col min="4099" max="4099" width="15.5703125" style="614" customWidth="1"/>
    <col min="4100" max="4100" width="3.42578125" style="614" customWidth="1"/>
    <col min="4101" max="4101" width="3.7109375" style="614" customWidth="1"/>
    <col min="4102" max="4102" width="3.42578125" style="614" customWidth="1"/>
    <col min="4103" max="4104" width="3.5703125" style="614" customWidth="1"/>
    <col min="4105" max="4105" width="3.140625" style="614" customWidth="1"/>
    <col min="4106" max="4106" width="3.7109375" style="614" customWidth="1"/>
    <col min="4107" max="4107" width="3.5703125" style="614" customWidth="1"/>
    <col min="4108" max="4109" width="3.140625" style="614" customWidth="1"/>
    <col min="4110" max="4110" width="3.85546875" style="614" customWidth="1"/>
    <col min="4111" max="4111" width="3.28515625" style="614" customWidth="1"/>
    <col min="4112" max="4112" width="9.42578125" style="614" customWidth="1"/>
    <col min="4113" max="4113" width="10.28515625" style="614" customWidth="1"/>
    <col min="4114" max="4114" width="9.42578125" style="614" customWidth="1"/>
    <col min="4115" max="4115" width="14.28515625" style="614" customWidth="1"/>
    <col min="4116" max="4352" width="11.42578125" style="614"/>
    <col min="4353" max="4354" width="27.140625" style="614" customWidth="1"/>
    <col min="4355" max="4355" width="15.5703125" style="614" customWidth="1"/>
    <col min="4356" max="4356" width="3.42578125" style="614" customWidth="1"/>
    <col min="4357" max="4357" width="3.7109375" style="614" customWidth="1"/>
    <col min="4358" max="4358" width="3.42578125" style="614" customWidth="1"/>
    <col min="4359" max="4360" width="3.5703125" style="614" customWidth="1"/>
    <col min="4361" max="4361" width="3.140625" style="614" customWidth="1"/>
    <col min="4362" max="4362" width="3.7109375" style="614" customWidth="1"/>
    <col min="4363" max="4363" width="3.5703125" style="614" customWidth="1"/>
    <col min="4364" max="4365" width="3.140625" style="614" customWidth="1"/>
    <col min="4366" max="4366" width="3.85546875" style="614" customWidth="1"/>
    <col min="4367" max="4367" width="3.28515625" style="614" customWidth="1"/>
    <col min="4368" max="4368" width="9.42578125" style="614" customWidth="1"/>
    <col min="4369" max="4369" width="10.28515625" style="614" customWidth="1"/>
    <col min="4370" max="4370" width="9.42578125" style="614" customWidth="1"/>
    <col min="4371" max="4371" width="14.28515625" style="614" customWidth="1"/>
    <col min="4372" max="4608" width="11.42578125" style="614"/>
    <col min="4609" max="4610" width="27.140625" style="614" customWidth="1"/>
    <col min="4611" max="4611" width="15.5703125" style="614" customWidth="1"/>
    <col min="4612" max="4612" width="3.42578125" style="614" customWidth="1"/>
    <col min="4613" max="4613" width="3.7109375" style="614" customWidth="1"/>
    <col min="4614" max="4614" width="3.42578125" style="614" customWidth="1"/>
    <col min="4615" max="4616" width="3.5703125" style="614" customWidth="1"/>
    <col min="4617" max="4617" width="3.140625" style="614" customWidth="1"/>
    <col min="4618" max="4618" width="3.7109375" style="614" customWidth="1"/>
    <col min="4619" max="4619" width="3.5703125" style="614" customWidth="1"/>
    <col min="4620" max="4621" width="3.140625" style="614" customWidth="1"/>
    <col min="4622" max="4622" width="3.85546875" style="614" customWidth="1"/>
    <col min="4623" max="4623" width="3.28515625" style="614" customWidth="1"/>
    <col min="4624" max="4624" width="9.42578125" style="614" customWidth="1"/>
    <col min="4625" max="4625" width="10.28515625" style="614" customWidth="1"/>
    <col min="4626" max="4626" width="9.42578125" style="614" customWidth="1"/>
    <col min="4627" max="4627" width="14.28515625" style="614" customWidth="1"/>
    <col min="4628" max="4864" width="11.42578125" style="614"/>
    <col min="4865" max="4866" width="27.140625" style="614" customWidth="1"/>
    <col min="4867" max="4867" width="15.5703125" style="614" customWidth="1"/>
    <col min="4868" max="4868" width="3.42578125" style="614" customWidth="1"/>
    <col min="4869" max="4869" width="3.7109375" style="614" customWidth="1"/>
    <col min="4870" max="4870" width="3.42578125" style="614" customWidth="1"/>
    <col min="4871" max="4872" width="3.5703125" style="614" customWidth="1"/>
    <col min="4873" max="4873" width="3.140625" style="614" customWidth="1"/>
    <col min="4874" max="4874" width="3.7109375" style="614" customWidth="1"/>
    <col min="4875" max="4875" width="3.5703125" style="614" customWidth="1"/>
    <col min="4876" max="4877" width="3.140625" style="614" customWidth="1"/>
    <col min="4878" max="4878" width="3.85546875" style="614" customWidth="1"/>
    <col min="4879" max="4879" width="3.28515625" style="614" customWidth="1"/>
    <col min="4880" max="4880" width="9.42578125" style="614" customWidth="1"/>
    <col min="4881" max="4881" width="10.28515625" style="614" customWidth="1"/>
    <col min="4882" max="4882" width="9.42578125" style="614" customWidth="1"/>
    <col min="4883" max="4883" width="14.28515625" style="614" customWidth="1"/>
    <col min="4884" max="5120" width="11.42578125" style="614"/>
    <col min="5121" max="5122" width="27.140625" style="614" customWidth="1"/>
    <col min="5123" max="5123" width="15.5703125" style="614" customWidth="1"/>
    <col min="5124" max="5124" width="3.42578125" style="614" customWidth="1"/>
    <col min="5125" max="5125" width="3.7109375" style="614" customWidth="1"/>
    <col min="5126" max="5126" width="3.42578125" style="614" customWidth="1"/>
    <col min="5127" max="5128" width="3.5703125" style="614" customWidth="1"/>
    <col min="5129" max="5129" width="3.140625" style="614" customWidth="1"/>
    <col min="5130" max="5130" width="3.7109375" style="614" customWidth="1"/>
    <col min="5131" max="5131" width="3.5703125" style="614" customWidth="1"/>
    <col min="5132" max="5133" width="3.140625" style="614" customWidth="1"/>
    <col min="5134" max="5134" width="3.85546875" style="614" customWidth="1"/>
    <col min="5135" max="5135" width="3.28515625" style="614" customWidth="1"/>
    <col min="5136" max="5136" width="9.42578125" style="614" customWidth="1"/>
    <col min="5137" max="5137" width="10.28515625" style="614" customWidth="1"/>
    <col min="5138" max="5138" width="9.42578125" style="614" customWidth="1"/>
    <col min="5139" max="5139" width="14.28515625" style="614" customWidth="1"/>
    <col min="5140" max="5376" width="11.42578125" style="614"/>
    <col min="5377" max="5378" width="27.140625" style="614" customWidth="1"/>
    <col min="5379" max="5379" width="15.5703125" style="614" customWidth="1"/>
    <col min="5380" max="5380" width="3.42578125" style="614" customWidth="1"/>
    <col min="5381" max="5381" width="3.7109375" style="614" customWidth="1"/>
    <col min="5382" max="5382" width="3.42578125" style="614" customWidth="1"/>
    <col min="5383" max="5384" width="3.5703125" style="614" customWidth="1"/>
    <col min="5385" max="5385" width="3.140625" style="614" customWidth="1"/>
    <col min="5386" max="5386" width="3.7109375" style="614" customWidth="1"/>
    <col min="5387" max="5387" width="3.5703125" style="614" customWidth="1"/>
    <col min="5388" max="5389" width="3.140625" style="614" customWidth="1"/>
    <col min="5390" max="5390" width="3.85546875" style="614" customWidth="1"/>
    <col min="5391" max="5391" width="3.28515625" style="614" customWidth="1"/>
    <col min="5392" max="5392" width="9.42578125" style="614" customWidth="1"/>
    <col min="5393" max="5393" width="10.28515625" style="614" customWidth="1"/>
    <col min="5394" max="5394" width="9.42578125" style="614" customWidth="1"/>
    <col min="5395" max="5395" width="14.28515625" style="614" customWidth="1"/>
    <col min="5396" max="5632" width="11.42578125" style="614"/>
    <col min="5633" max="5634" width="27.140625" style="614" customWidth="1"/>
    <col min="5635" max="5635" width="15.5703125" style="614" customWidth="1"/>
    <col min="5636" max="5636" width="3.42578125" style="614" customWidth="1"/>
    <col min="5637" max="5637" width="3.7109375" style="614" customWidth="1"/>
    <col min="5638" max="5638" width="3.42578125" style="614" customWidth="1"/>
    <col min="5639" max="5640" width="3.5703125" style="614" customWidth="1"/>
    <col min="5641" max="5641" width="3.140625" style="614" customWidth="1"/>
    <col min="5642" max="5642" width="3.7109375" style="614" customWidth="1"/>
    <col min="5643" max="5643" width="3.5703125" style="614" customWidth="1"/>
    <col min="5644" max="5645" width="3.140625" style="614" customWidth="1"/>
    <col min="5646" max="5646" width="3.85546875" style="614" customWidth="1"/>
    <col min="5647" max="5647" width="3.28515625" style="614" customWidth="1"/>
    <col min="5648" max="5648" width="9.42578125" style="614" customWidth="1"/>
    <col min="5649" max="5649" width="10.28515625" style="614" customWidth="1"/>
    <col min="5650" max="5650" width="9.42578125" style="614" customWidth="1"/>
    <col min="5651" max="5651" width="14.28515625" style="614" customWidth="1"/>
    <col min="5652" max="5888" width="11.42578125" style="614"/>
    <col min="5889" max="5890" width="27.140625" style="614" customWidth="1"/>
    <col min="5891" max="5891" width="15.5703125" style="614" customWidth="1"/>
    <col min="5892" max="5892" width="3.42578125" style="614" customWidth="1"/>
    <col min="5893" max="5893" width="3.7109375" style="614" customWidth="1"/>
    <col min="5894" max="5894" width="3.42578125" style="614" customWidth="1"/>
    <col min="5895" max="5896" width="3.5703125" style="614" customWidth="1"/>
    <col min="5897" max="5897" width="3.140625" style="614" customWidth="1"/>
    <col min="5898" max="5898" width="3.7109375" style="614" customWidth="1"/>
    <col min="5899" max="5899" width="3.5703125" style="614" customWidth="1"/>
    <col min="5900" max="5901" width="3.140625" style="614" customWidth="1"/>
    <col min="5902" max="5902" width="3.85546875" style="614" customWidth="1"/>
    <col min="5903" max="5903" width="3.28515625" style="614" customWidth="1"/>
    <col min="5904" max="5904" width="9.42578125" style="614" customWidth="1"/>
    <col min="5905" max="5905" width="10.28515625" style="614" customWidth="1"/>
    <col min="5906" max="5906" width="9.42578125" style="614" customWidth="1"/>
    <col min="5907" max="5907" width="14.28515625" style="614" customWidth="1"/>
    <col min="5908" max="6144" width="11.42578125" style="614"/>
    <col min="6145" max="6146" width="27.140625" style="614" customWidth="1"/>
    <col min="6147" max="6147" width="15.5703125" style="614" customWidth="1"/>
    <col min="6148" max="6148" width="3.42578125" style="614" customWidth="1"/>
    <col min="6149" max="6149" width="3.7109375" style="614" customWidth="1"/>
    <col min="6150" max="6150" width="3.42578125" style="614" customWidth="1"/>
    <col min="6151" max="6152" width="3.5703125" style="614" customWidth="1"/>
    <col min="6153" max="6153" width="3.140625" style="614" customWidth="1"/>
    <col min="6154" max="6154" width="3.7109375" style="614" customWidth="1"/>
    <col min="6155" max="6155" width="3.5703125" style="614" customWidth="1"/>
    <col min="6156" max="6157" width="3.140625" style="614" customWidth="1"/>
    <col min="6158" max="6158" width="3.85546875" style="614" customWidth="1"/>
    <col min="6159" max="6159" width="3.28515625" style="614" customWidth="1"/>
    <col min="6160" max="6160" width="9.42578125" style="614" customWidth="1"/>
    <col min="6161" max="6161" width="10.28515625" style="614" customWidth="1"/>
    <col min="6162" max="6162" width="9.42578125" style="614" customWidth="1"/>
    <col min="6163" max="6163" width="14.28515625" style="614" customWidth="1"/>
    <col min="6164" max="6400" width="11.42578125" style="614"/>
    <col min="6401" max="6402" width="27.140625" style="614" customWidth="1"/>
    <col min="6403" max="6403" width="15.5703125" style="614" customWidth="1"/>
    <col min="6404" max="6404" width="3.42578125" style="614" customWidth="1"/>
    <col min="6405" max="6405" width="3.7109375" style="614" customWidth="1"/>
    <col min="6406" max="6406" width="3.42578125" style="614" customWidth="1"/>
    <col min="6407" max="6408" width="3.5703125" style="614" customWidth="1"/>
    <col min="6409" max="6409" width="3.140625" style="614" customWidth="1"/>
    <col min="6410" max="6410" width="3.7109375" style="614" customWidth="1"/>
    <col min="6411" max="6411" width="3.5703125" style="614" customWidth="1"/>
    <col min="6412" max="6413" width="3.140625" style="614" customWidth="1"/>
    <col min="6414" max="6414" width="3.85546875" style="614" customWidth="1"/>
    <col min="6415" max="6415" width="3.28515625" style="614" customWidth="1"/>
    <col min="6416" max="6416" width="9.42578125" style="614" customWidth="1"/>
    <col min="6417" max="6417" width="10.28515625" style="614" customWidth="1"/>
    <col min="6418" max="6418" width="9.42578125" style="614" customWidth="1"/>
    <col min="6419" max="6419" width="14.28515625" style="614" customWidth="1"/>
    <col min="6420" max="6656" width="11.42578125" style="614"/>
    <col min="6657" max="6658" width="27.140625" style="614" customWidth="1"/>
    <col min="6659" max="6659" width="15.5703125" style="614" customWidth="1"/>
    <col min="6660" max="6660" width="3.42578125" style="614" customWidth="1"/>
    <col min="6661" max="6661" width="3.7109375" style="614" customWidth="1"/>
    <col min="6662" max="6662" width="3.42578125" style="614" customWidth="1"/>
    <col min="6663" max="6664" width="3.5703125" style="614" customWidth="1"/>
    <col min="6665" max="6665" width="3.140625" style="614" customWidth="1"/>
    <col min="6666" max="6666" width="3.7109375" style="614" customWidth="1"/>
    <col min="6667" max="6667" width="3.5703125" style="614" customWidth="1"/>
    <col min="6668" max="6669" width="3.140625" style="614" customWidth="1"/>
    <col min="6670" max="6670" width="3.85546875" style="614" customWidth="1"/>
    <col min="6671" max="6671" width="3.28515625" style="614" customWidth="1"/>
    <col min="6672" max="6672" width="9.42578125" style="614" customWidth="1"/>
    <col min="6673" max="6673" width="10.28515625" style="614" customWidth="1"/>
    <col min="6674" max="6674" width="9.42578125" style="614" customWidth="1"/>
    <col min="6675" max="6675" width="14.28515625" style="614" customWidth="1"/>
    <col min="6676" max="6912" width="11.42578125" style="614"/>
    <col min="6913" max="6914" width="27.140625" style="614" customWidth="1"/>
    <col min="6915" max="6915" width="15.5703125" style="614" customWidth="1"/>
    <col min="6916" max="6916" width="3.42578125" style="614" customWidth="1"/>
    <col min="6917" max="6917" width="3.7109375" style="614" customWidth="1"/>
    <col min="6918" max="6918" width="3.42578125" style="614" customWidth="1"/>
    <col min="6919" max="6920" width="3.5703125" style="614" customWidth="1"/>
    <col min="6921" max="6921" width="3.140625" style="614" customWidth="1"/>
    <col min="6922" max="6922" width="3.7109375" style="614" customWidth="1"/>
    <col min="6923" max="6923" width="3.5703125" style="614" customWidth="1"/>
    <col min="6924" max="6925" width="3.140625" style="614" customWidth="1"/>
    <col min="6926" max="6926" width="3.85546875" style="614" customWidth="1"/>
    <col min="6927" max="6927" width="3.28515625" style="614" customWidth="1"/>
    <col min="6928" max="6928" width="9.42578125" style="614" customWidth="1"/>
    <col min="6929" max="6929" width="10.28515625" style="614" customWidth="1"/>
    <col min="6930" max="6930" width="9.42578125" style="614" customWidth="1"/>
    <col min="6931" max="6931" width="14.28515625" style="614" customWidth="1"/>
    <col min="6932" max="7168" width="11.42578125" style="614"/>
    <col min="7169" max="7170" width="27.140625" style="614" customWidth="1"/>
    <col min="7171" max="7171" width="15.5703125" style="614" customWidth="1"/>
    <col min="7172" max="7172" width="3.42578125" style="614" customWidth="1"/>
    <col min="7173" max="7173" width="3.7109375" style="614" customWidth="1"/>
    <col min="7174" max="7174" width="3.42578125" style="614" customWidth="1"/>
    <col min="7175" max="7176" width="3.5703125" style="614" customWidth="1"/>
    <col min="7177" max="7177" width="3.140625" style="614" customWidth="1"/>
    <col min="7178" max="7178" width="3.7109375" style="614" customWidth="1"/>
    <col min="7179" max="7179" width="3.5703125" style="614" customWidth="1"/>
    <col min="7180" max="7181" width="3.140625" style="614" customWidth="1"/>
    <col min="7182" max="7182" width="3.85546875" style="614" customWidth="1"/>
    <col min="7183" max="7183" width="3.28515625" style="614" customWidth="1"/>
    <col min="7184" max="7184" width="9.42578125" style="614" customWidth="1"/>
    <col min="7185" max="7185" width="10.28515625" style="614" customWidth="1"/>
    <col min="7186" max="7186" width="9.42578125" style="614" customWidth="1"/>
    <col min="7187" max="7187" width="14.28515625" style="614" customWidth="1"/>
    <col min="7188" max="7424" width="11.42578125" style="614"/>
    <col min="7425" max="7426" width="27.140625" style="614" customWidth="1"/>
    <col min="7427" max="7427" width="15.5703125" style="614" customWidth="1"/>
    <col min="7428" max="7428" width="3.42578125" style="614" customWidth="1"/>
    <col min="7429" max="7429" width="3.7109375" style="614" customWidth="1"/>
    <col min="7430" max="7430" width="3.42578125" style="614" customWidth="1"/>
    <col min="7431" max="7432" width="3.5703125" style="614" customWidth="1"/>
    <col min="7433" max="7433" width="3.140625" style="614" customWidth="1"/>
    <col min="7434" max="7434" width="3.7109375" style="614" customWidth="1"/>
    <col min="7435" max="7435" width="3.5703125" style="614" customWidth="1"/>
    <col min="7436" max="7437" width="3.140625" style="614" customWidth="1"/>
    <col min="7438" max="7438" width="3.85546875" style="614" customWidth="1"/>
    <col min="7439" max="7439" width="3.28515625" style="614" customWidth="1"/>
    <col min="7440" max="7440" width="9.42578125" style="614" customWidth="1"/>
    <col min="7441" max="7441" width="10.28515625" style="614" customWidth="1"/>
    <col min="7442" max="7442" width="9.42578125" style="614" customWidth="1"/>
    <col min="7443" max="7443" width="14.28515625" style="614" customWidth="1"/>
    <col min="7444" max="7680" width="11.42578125" style="614"/>
    <col min="7681" max="7682" width="27.140625" style="614" customWidth="1"/>
    <col min="7683" max="7683" width="15.5703125" style="614" customWidth="1"/>
    <col min="7684" max="7684" width="3.42578125" style="614" customWidth="1"/>
    <col min="7685" max="7685" width="3.7109375" style="614" customWidth="1"/>
    <col min="7686" max="7686" width="3.42578125" style="614" customWidth="1"/>
    <col min="7687" max="7688" width="3.5703125" style="614" customWidth="1"/>
    <col min="7689" max="7689" width="3.140625" style="614" customWidth="1"/>
    <col min="7690" max="7690" width="3.7109375" style="614" customWidth="1"/>
    <col min="7691" max="7691" width="3.5703125" style="614" customWidth="1"/>
    <col min="7692" max="7693" width="3.140625" style="614" customWidth="1"/>
    <col min="7694" max="7694" width="3.85546875" style="614" customWidth="1"/>
    <col min="7695" max="7695" width="3.28515625" style="614" customWidth="1"/>
    <col min="7696" max="7696" width="9.42578125" style="614" customWidth="1"/>
    <col min="7697" max="7697" width="10.28515625" style="614" customWidth="1"/>
    <col min="7698" max="7698" width="9.42578125" style="614" customWidth="1"/>
    <col min="7699" max="7699" width="14.28515625" style="614" customWidth="1"/>
    <col min="7700" max="7936" width="11.42578125" style="614"/>
    <col min="7937" max="7938" width="27.140625" style="614" customWidth="1"/>
    <col min="7939" max="7939" width="15.5703125" style="614" customWidth="1"/>
    <col min="7940" max="7940" width="3.42578125" style="614" customWidth="1"/>
    <col min="7941" max="7941" width="3.7109375" style="614" customWidth="1"/>
    <col min="7942" max="7942" width="3.42578125" style="614" customWidth="1"/>
    <col min="7943" max="7944" width="3.5703125" style="614" customWidth="1"/>
    <col min="7945" max="7945" width="3.140625" style="614" customWidth="1"/>
    <col min="7946" max="7946" width="3.7109375" style="614" customWidth="1"/>
    <col min="7947" max="7947" width="3.5703125" style="614" customWidth="1"/>
    <col min="7948" max="7949" width="3.140625" style="614" customWidth="1"/>
    <col min="7950" max="7950" width="3.85546875" style="614" customWidth="1"/>
    <col min="7951" max="7951" width="3.28515625" style="614" customWidth="1"/>
    <col min="7952" max="7952" width="9.42578125" style="614" customWidth="1"/>
    <col min="7953" max="7953" width="10.28515625" style="614" customWidth="1"/>
    <col min="7954" max="7954" width="9.42578125" style="614" customWidth="1"/>
    <col min="7955" max="7955" width="14.28515625" style="614" customWidth="1"/>
    <col min="7956" max="8192" width="11.42578125" style="614"/>
    <col min="8193" max="8194" width="27.140625" style="614" customWidth="1"/>
    <col min="8195" max="8195" width="15.5703125" style="614" customWidth="1"/>
    <col min="8196" max="8196" width="3.42578125" style="614" customWidth="1"/>
    <col min="8197" max="8197" width="3.7109375" style="614" customWidth="1"/>
    <col min="8198" max="8198" width="3.42578125" style="614" customWidth="1"/>
    <col min="8199" max="8200" width="3.5703125" style="614" customWidth="1"/>
    <col min="8201" max="8201" width="3.140625" style="614" customWidth="1"/>
    <col min="8202" max="8202" width="3.7109375" style="614" customWidth="1"/>
    <col min="8203" max="8203" width="3.5703125" style="614" customWidth="1"/>
    <col min="8204" max="8205" width="3.140625" style="614" customWidth="1"/>
    <col min="8206" max="8206" width="3.85546875" style="614" customWidth="1"/>
    <col min="8207" max="8207" width="3.28515625" style="614" customWidth="1"/>
    <col min="8208" max="8208" width="9.42578125" style="614" customWidth="1"/>
    <col min="8209" max="8209" width="10.28515625" style="614" customWidth="1"/>
    <col min="8210" max="8210" width="9.42578125" style="614" customWidth="1"/>
    <col min="8211" max="8211" width="14.28515625" style="614" customWidth="1"/>
    <col min="8212" max="8448" width="11.42578125" style="614"/>
    <col min="8449" max="8450" width="27.140625" style="614" customWidth="1"/>
    <col min="8451" max="8451" width="15.5703125" style="614" customWidth="1"/>
    <col min="8452" max="8452" width="3.42578125" style="614" customWidth="1"/>
    <col min="8453" max="8453" width="3.7109375" style="614" customWidth="1"/>
    <col min="8454" max="8454" width="3.42578125" style="614" customWidth="1"/>
    <col min="8455" max="8456" width="3.5703125" style="614" customWidth="1"/>
    <col min="8457" max="8457" width="3.140625" style="614" customWidth="1"/>
    <col min="8458" max="8458" width="3.7109375" style="614" customWidth="1"/>
    <col min="8459" max="8459" width="3.5703125" style="614" customWidth="1"/>
    <col min="8460" max="8461" width="3.140625" style="614" customWidth="1"/>
    <col min="8462" max="8462" width="3.85546875" style="614" customWidth="1"/>
    <col min="8463" max="8463" width="3.28515625" style="614" customWidth="1"/>
    <col min="8464" max="8464" width="9.42578125" style="614" customWidth="1"/>
    <col min="8465" max="8465" width="10.28515625" style="614" customWidth="1"/>
    <col min="8466" max="8466" width="9.42578125" style="614" customWidth="1"/>
    <col min="8467" max="8467" width="14.28515625" style="614" customWidth="1"/>
    <col min="8468" max="8704" width="11.42578125" style="614"/>
    <col min="8705" max="8706" width="27.140625" style="614" customWidth="1"/>
    <col min="8707" max="8707" width="15.5703125" style="614" customWidth="1"/>
    <col min="8708" max="8708" width="3.42578125" style="614" customWidth="1"/>
    <col min="8709" max="8709" width="3.7109375" style="614" customWidth="1"/>
    <col min="8710" max="8710" width="3.42578125" style="614" customWidth="1"/>
    <col min="8711" max="8712" width="3.5703125" style="614" customWidth="1"/>
    <col min="8713" max="8713" width="3.140625" style="614" customWidth="1"/>
    <col min="8714" max="8714" width="3.7109375" style="614" customWidth="1"/>
    <col min="8715" max="8715" width="3.5703125" style="614" customWidth="1"/>
    <col min="8716" max="8717" width="3.140625" style="614" customWidth="1"/>
    <col min="8718" max="8718" width="3.85546875" style="614" customWidth="1"/>
    <col min="8719" max="8719" width="3.28515625" style="614" customWidth="1"/>
    <col min="8720" max="8720" width="9.42578125" style="614" customWidth="1"/>
    <col min="8721" max="8721" width="10.28515625" style="614" customWidth="1"/>
    <col min="8722" max="8722" width="9.42578125" style="614" customWidth="1"/>
    <col min="8723" max="8723" width="14.28515625" style="614" customWidth="1"/>
    <col min="8724" max="8960" width="11.42578125" style="614"/>
    <col min="8961" max="8962" width="27.140625" style="614" customWidth="1"/>
    <col min="8963" max="8963" width="15.5703125" style="614" customWidth="1"/>
    <col min="8964" max="8964" width="3.42578125" style="614" customWidth="1"/>
    <col min="8965" max="8965" width="3.7109375" style="614" customWidth="1"/>
    <col min="8966" max="8966" width="3.42578125" style="614" customWidth="1"/>
    <col min="8967" max="8968" width="3.5703125" style="614" customWidth="1"/>
    <col min="8969" max="8969" width="3.140625" style="614" customWidth="1"/>
    <col min="8970" max="8970" width="3.7109375" style="614" customWidth="1"/>
    <col min="8971" max="8971" width="3.5703125" style="614" customWidth="1"/>
    <col min="8972" max="8973" width="3.140625" style="614" customWidth="1"/>
    <col min="8974" max="8974" width="3.85546875" style="614" customWidth="1"/>
    <col min="8975" max="8975" width="3.28515625" style="614" customWidth="1"/>
    <col min="8976" max="8976" width="9.42578125" style="614" customWidth="1"/>
    <col min="8977" max="8977" width="10.28515625" style="614" customWidth="1"/>
    <col min="8978" max="8978" width="9.42578125" style="614" customWidth="1"/>
    <col min="8979" max="8979" width="14.28515625" style="614" customWidth="1"/>
    <col min="8980" max="9216" width="11.42578125" style="614"/>
    <col min="9217" max="9218" width="27.140625" style="614" customWidth="1"/>
    <col min="9219" max="9219" width="15.5703125" style="614" customWidth="1"/>
    <col min="9220" max="9220" width="3.42578125" style="614" customWidth="1"/>
    <col min="9221" max="9221" width="3.7109375" style="614" customWidth="1"/>
    <col min="9222" max="9222" width="3.42578125" style="614" customWidth="1"/>
    <col min="9223" max="9224" width="3.5703125" style="614" customWidth="1"/>
    <col min="9225" max="9225" width="3.140625" style="614" customWidth="1"/>
    <col min="9226" max="9226" width="3.7109375" style="614" customWidth="1"/>
    <col min="9227" max="9227" width="3.5703125" style="614" customWidth="1"/>
    <col min="9228" max="9229" width="3.140625" style="614" customWidth="1"/>
    <col min="9230" max="9230" width="3.85546875" style="614" customWidth="1"/>
    <col min="9231" max="9231" width="3.28515625" style="614" customWidth="1"/>
    <col min="9232" max="9232" width="9.42578125" style="614" customWidth="1"/>
    <col min="9233" max="9233" width="10.28515625" style="614" customWidth="1"/>
    <col min="9234" max="9234" width="9.42578125" style="614" customWidth="1"/>
    <col min="9235" max="9235" width="14.28515625" style="614" customWidth="1"/>
    <col min="9236" max="9472" width="11.42578125" style="614"/>
    <col min="9473" max="9474" width="27.140625" style="614" customWidth="1"/>
    <col min="9475" max="9475" width="15.5703125" style="614" customWidth="1"/>
    <col min="9476" max="9476" width="3.42578125" style="614" customWidth="1"/>
    <col min="9477" max="9477" width="3.7109375" style="614" customWidth="1"/>
    <col min="9478" max="9478" width="3.42578125" style="614" customWidth="1"/>
    <col min="9479" max="9480" width="3.5703125" style="614" customWidth="1"/>
    <col min="9481" max="9481" width="3.140625" style="614" customWidth="1"/>
    <col min="9482" max="9482" width="3.7109375" style="614" customWidth="1"/>
    <col min="9483" max="9483" width="3.5703125" style="614" customWidth="1"/>
    <col min="9484" max="9485" width="3.140625" style="614" customWidth="1"/>
    <col min="9486" max="9486" width="3.85546875" style="614" customWidth="1"/>
    <col min="9487" max="9487" width="3.28515625" style="614" customWidth="1"/>
    <col min="9488" max="9488" width="9.42578125" style="614" customWidth="1"/>
    <col min="9489" max="9489" width="10.28515625" style="614" customWidth="1"/>
    <col min="9490" max="9490" width="9.42578125" style="614" customWidth="1"/>
    <col min="9491" max="9491" width="14.28515625" style="614" customWidth="1"/>
    <col min="9492" max="9728" width="11.42578125" style="614"/>
    <col min="9729" max="9730" width="27.140625" style="614" customWidth="1"/>
    <col min="9731" max="9731" width="15.5703125" style="614" customWidth="1"/>
    <col min="9732" max="9732" width="3.42578125" style="614" customWidth="1"/>
    <col min="9733" max="9733" width="3.7109375" style="614" customWidth="1"/>
    <col min="9734" max="9734" width="3.42578125" style="614" customWidth="1"/>
    <col min="9735" max="9736" width="3.5703125" style="614" customWidth="1"/>
    <col min="9737" max="9737" width="3.140625" style="614" customWidth="1"/>
    <col min="9738" max="9738" width="3.7109375" style="614" customWidth="1"/>
    <col min="9739" max="9739" width="3.5703125" style="614" customWidth="1"/>
    <col min="9740" max="9741" width="3.140625" style="614" customWidth="1"/>
    <col min="9742" max="9742" width="3.85546875" style="614" customWidth="1"/>
    <col min="9743" max="9743" width="3.28515625" style="614" customWidth="1"/>
    <col min="9744" max="9744" width="9.42578125" style="614" customWidth="1"/>
    <col min="9745" max="9745" width="10.28515625" style="614" customWidth="1"/>
    <col min="9746" max="9746" width="9.42578125" style="614" customWidth="1"/>
    <col min="9747" max="9747" width="14.28515625" style="614" customWidth="1"/>
    <col min="9748" max="9984" width="11.42578125" style="614"/>
    <col min="9985" max="9986" width="27.140625" style="614" customWidth="1"/>
    <col min="9987" max="9987" width="15.5703125" style="614" customWidth="1"/>
    <col min="9988" max="9988" width="3.42578125" style="614" customWidth="1"/>
    <col min="9989" max="9989" width="3.7109375" style="614" customWidth="1"/>
    <col min="9990" max="9990" width="3.42578125" style="614" customWidth="1"/>
    <col min="9991" max="9992" width="3.5703125" style="614" customWidth="1"/>
    <col min="9993" max="9993" width="3.140625" style="614" customWidth="1"/>
    <col min="9994" max="9994" width="3.7109375" style="614" customWidth="1"/>
    <col min="9995" max="9995" width="3.5703125" style="614" customWidth="1"/>
    <col min="9996" max="9997" width="3.140625" style="614" customWidth="1"/>
    <col min="9998" max="9998" width="3.85546875" style="614" customWidth="1"/>
    <col min="9999" max="9999" width="3.28515625" style="614" customWidth="1"/>
    <col min="10000" max="10000" width="9.42578125" style="614" customWidth="1"/>
    <col min="10001" max="10001" width="10.28515625" style="614" customWidth="1"/>
    <col min="10002" max="10002" width="9.42578125" style="614" customWidth="1"/>
    <col min="10003" max="10003" width="14.28515625" style="614" customWidth="1"/>
    <col min="10004" max="10240" width="11.42578125" style="614"/>
    <col min="10241" max="10242" width="27.140625" style="614" customWidth="1"/>
    <col min="10243" max="10243" width="15.5703125" style="614" customWidth="1"/>
    <col min="10244" max="10244" width="3.42578125" style="614" customWidth="1"/>
    <col min="10245" max="10245" width="3.7109375" style="614" customWidth="1"/>
    <col min="10246" max="10246" width="3.42578125" style="614" customWidth="1"/>
    <col min="10247" max="10248" width="3.5703125" style="614" customWidth="1"/>
    <col min="10249" max="10249" width="3.140625" style="614" customWidth="1"/>
    <col min="10250" max="10250" width="3.7109375" style="614" customWidth="1"/>
    <col min="10251" max="10251" width="3.5703125" style="614" customWidth="1"/>
    <col min="10252" max="10253" width="3.140625" style="614" customWidth="1"/>
    <col min="10254" max="10254" width="3.85546875" style="614" customWidth="1"/>
    <col min="10255" max="10255" width="3.28515625" style="614" customWidth="1"/>
    <col min="10256" max="10256" width="9.42578125" style="614" customWidth="1"/>
    <col min="10257" max="10257" width="10.28515625" style="614" customWidth="1"/>
    <col min="10258" max="10258" width="9.42578125" style="614" customWidth="1"/>
    <col min="10259" max="10259" width="14.28515625" style="614" customWidth="1"/>
    <col min="10260" max="10496" width="11.42578125" style="614"/>
    <col min="10497" max="10498" width="27.140625" style="614" customWidth="1"/>
    <col min="10499" max="10499" width="15.5703125" style="614" customWidth="1"/>
    <col min="10500" max="10500" width="3.42578125" style="614" customWidth="1"/>
    <col min="10501" max="10501" width="3.7109375" style="614" customWidth="1"/>
    <col min="10502" max="10502" width="3.42578125" style="614" customWidth="1"/>
    <col min="10503" max="10504" width="3.5703125" style="614" customWidth="1"/>
    <col min="10505" max="10505" width="3.140625" style="614" customWidth="1"/>
    <col min="10506" max="10506" width="3.7109375" style="614" customWidth="1"/>
    <col min="10507" max="10507" width="3.5703125" style="614" customWidth="1"/>
    <col min="10508" max="10509" width="3.140625" style="614" customWidth="1"/>
    <col min="10510" max="10510" width="3.85546875" style="614" customWidth="1"/>
    <col min="10511" max="10511" width="3.28515625" style="614" customWidth="1"/>
    <col min="10512" max="10512" width="9.42578125" style="614" customWidth="1"/>
    <col min="10513" max="10513" width="10.28515625" style="614" customWidth="1"/>
    <col min="10514" max="10514" width="9.42578125" style="614" customWidth="1"/>
    <col min="10515" max="10515" width="14.28515625" style="614" customWidth="1"/>
    <col min="10516" max="10752" width="11.42578125" style="614"/>
    <col min="10753" max="10754" width="27.140625" style="614" customWidth="1"/>
    <col min="10755" max="10755" width="15.5703125" style="614" customWidth="1"/>
    <col min="10756" max="10756" width="3.42578125" style="614" customWidth="1"/>
    <col min="10757" max="10757" width="3.7109375" style="614" customWidth="1"/>
    <col min="10758" max="10758" width="3.42578125" style="614" customWidth="1"/>
    <col min="10759" max="10760" width="3.5703125" style="614" customWidth="1"/>
    <col min="10761" max="10761" width="3.140625" style="614" customWidth="1"/>
    <col min="10762" max="10762" width="3.7109375" style="614" customWidth="1"/>
    <col min="10763" max="10763" width="3.5703125" style="614" customWidth="1"/>
    <col min="10764" max="10765" width="3.140625" style="614" customWidth="1"/>
    <col min="10766" max="10766" width="3.85546875" style="614" customWidth="1"/>
    <col min="10767" max="10767" width="3.28515625" style="614" customWidth="1"/>
    <col min="10768" max="10768" width="9.42578125" style="614" customWidth="1"/>
    <col min="10769" max="10769" width="10.28515625" style="614" customWidth="1"/>
    <col min="10770" max="10770" width="9.42578125" style="614" customWidth="1"/>
    <col min="10771" max="10771" width="14.28515625" style="614" customWidth="1"/>
    <col min="10772" max="11008" width="11.42578125" style="614"/>
    <col min="11009" max="11010" width="27.140625" style="614" customWidth="1"/>
    <col min="11011" max="11011" width="15.5703125" style="614" customWidth="1"/>
    <col min="11012" max="11012" width="3.42578125" style="614" customWidth="1"/>
    <col min="11013" max="11013" width="3.7109375" style="614" customWidth="1"/>
    <col min="11014" max="11014" width="3.42578125" style="614" customWidth="1"/>
    <col min="11015" max="11016" width="3.5703125" style="614" customWidth="1"/>
    <col min="11017" max="11017" width="3.140625" style="614" customWidth="1"/>
    <col min="11018" max="11018" width="3.7109375" style="614" customWidth="1"/>
    <col min="11019" max="11019" width="3.5703125" style="614" customWidth="1"/>
    <col min="11020" max="11021" width="3.140625" style="614" customWidth="1"/>
    <col min="11022" max="11022" width="3.85546875" style="614" customWidth="1"/>
    <col min="11023" max="11023" width="3.28515625" style="614" customWidth="1"/>
    <col min="11024" max="11024" width="9.42578125" style="614" customWidth="1"/>
    <col min="11025" max="11025" width="10.28515625" style="614" customWidth="1"/>
    <col min="11026" max="11026" width="9.42578125" style="614" customWidth="1"/>
    <col min="11027" max="11027" width="14.28515625" style="614" customWidth="1"/>
    <col min="11028" max="11264" width="11.42578125" style="614"/>
    <col min="11265" max="11266" width="27.140625" style="614" customWidth="1"/>
    <col min="11267" max="11267" width="15.5703125" style="614" customWidth="1"/>
    <col min="11268" max="11268" width="3.42578125" style="614" customWidth="1"/>
    <col min="11269" max="11269" width="3.7109375" style="614" customWidth="1"/>
    <col min="11270" max="11270" width="3.42578125" style="614" customWidth="1"/>
    <col min="11271" max="11272" width="3.5703125" style="614" customWidth="1"/>
    <col min="11273" max="11273" width="3.140625" style="614" customWidth="1"/>
    <col min="11274" max="11274" width="3.7109375" style="614" customWidth="1"/>
    <col min="11275" max="11275" width="3.5703125" style="614" customWidth="1"/>
    <col min="11276" max="11277" width="3.140625" style="614" customWidth="1"/>
    <col min="11278" max="11278" width="3.85546875" style="614" customWidth="1"/>
    <col min="11279" max="11279" width="3.28515625" style="614" customWidth="1"/>
    <col min="11280" max="11280" width="9.42578125" style="614" customWidth="1"/>
    <col min="11281" max="11281" width="10.28515625" style="614" customWidth="1"/>
    <col min="11282" max="11282" width="9.42578125" style="614" customWidth="1"/>
    <col min="11283" max="11283" width="14.28515625" style="614" customWidth="1"/>
    <col min="11284" max="11520" width="11.42578125" style="614"/>
    <col min="11521" max="11522" width="27.140625" style="614" customWidth="1"/>
    <col min="11523" max="11523" width="15.5703125" style="614" customWidth="1"/>
    <col min="11524" max="11524" width="3.42578125" style="614" customWidth="1"/>
    <col min="11525" max="11525" width="3.7109375" style="614" customWidth="1"/>
    <col min="11526" max="11526" width="3.42578125" style="614" customWidth="1"/>
    <col min="11527" max="11528" width="3.5703125" style="614" customWidth="1"/>
    <col min="11529" max="11529" width="3.140625" style="614" customWidth="1"/>
    <col min="11530" max="11530" width="3.7109375" style="614" customWidth="1"/>
    <col min="11531" max="11531" width="3.5703125" style="614" customWidth="1"/>
    <col min="11532" max="11533" width="3.140625" style="614" customWidth="1"/>
    <col min="11534" max="11534" width="3.85546875" style="614" customWidth="1"/>
    <col min="11535" max="11535" width="3.28515625" style="614" customWidth="1"/>
    <col min="11536" max="11536" width="9.42578125" style="614" customWidth="1"/>
    <col min="11537" max="11537" width="10.28515625" style="614" customWidth="1"/>
    <col min="11538" max="11538" width="9.42578125" style="614" customWidth="1"/>
    <col min="11539" max="11539" width="14.28515625" style="614" customWidth="1"/>
    <col min="11540" max="11776" width="11.42578125" style="614"/>
    <col min="11777" max="11778" width="27.140625" style="614" customWidth="1"/>
    <col min="11779" max="11779" width="15.5703125" style="614" customWidth="1"/>
    <col min="11780" max="11780" width="3.42578125" style="614" customWidth="1"/>
    <col min="11781" max="11781" width="3.7109375" style="614" customWidth="1"/>
    <col min="11782" max="11782" width="3.42578125" style="614" customWidth="1"/>
    <col min="11783" max="11784" width="3.5703125" style="614" customWidth="1"/>
    <col min="11785" max="11785" width="3.140625" style="614" customWidth="1"/>
    <col min="11786" max="11786" width="3.7109375" style="614" customWidth="1"/>
    <col min="11787" max="11787" width="3.5703125" style="614" customWidth="1"/>
    <col min="11788" max="11789" width="3.140625" style="614" customWidth="1"/>
    <col min="11790" max="11790" width="3.85546875" style="614" customWidth="1"/>
    <col min="11791" max="11791" width="3.28515625" style="614" customWidth="1"/>
    <col min="11792" max="11792" width="9.42578125" style="614" customWidth="1"/>
    <col min="11793" max="11793" width="10.28515625" style="614" customWidth="1"/>
    <col min="11794" max="11794" width="9.42578125" style="614" customWidth="1"/>
    <col min="11795" max="11795" width="14.28515625" style="614" customWidth="1"/>
    <col min="11796" max="12032" width="11.42578125" style="614"/>
    <col min="12033" max="12034" width="27.140625" style="614" customWidth="1"/>
    <col min="12035" max="12035" width="15.5703125" style="614" customWidth="1"/>
    <col min="12036" max="12036" width="3.42578125" style="614" customWidth="1"/>
    <col min="12037" max="12037" width="3.7109375" style="614" customWidth="1"/>
    <col min="12038" max="12038" width="3.42578125" style="614" customWidth="1"/>
    <col min="12039" max="12040" width="3.5703125" style="614" customWidth="1"/>
    <col min="12041" max="12041" width="3.140625" style="614" customWidth="1"/>
    <col min="12042" max="12042" width="3.7109375" style="614" customWidth="1"/>
    <col min="12043" max="12043" width="3.5703125" style="614" customWidth="1"/>
    <col min="12044" max="12045" width="3.140625" style="614" customWidth="1"/>
    <col min="12046" max="12046" width="3.85546875" style="614" customWidth="1"/>
    <col min="12047" max="12047" width="3.28515625" style="614" customWidth="1"/>
    <col min="12048" max="12048" width="9.42578125" style="614" customWidth="1"/>
    <col min="12049" max="12049" width="10.28515625" style="614" customWidth="1"/>
    <col min="12050" max="12050" width="9.42578125" style="614" customWidth="1"/>
    <col min="12051" max="12051" width="14.28515625" style="614" customWidth="1"/>
    <col min="12052" max="12288" width="11.42578125" style="614"/>
    <col min="12289" max="12290" width="27.140625" style="614" customWidth="1"/>
    <col min="12291" max="12291" width="15.5703125" style="614" customWidth="1"/>
    <col min="12292" max="12292" width="3.42578125" style="614" customWidth="1"/>
    <col min="12293" max="12293" width="3.7109375" style="614" customWidth="1"/>
    <col min="12294" max="12294" width="3.42578125" style="614" customWidth="1"/>
    <col min="12295" max="12296" width="3.5703125" style="614" customWidth="1"/>
    <col min="12297" max="12297" width="3.140625" style="614" customWidth="1"/>
    <col min="12298" max="12298" width="3.7109375" style="614" customWidth="1"/>
    <col min="12299" max="12299" width="3.5703125" style="614" customWidth="1"/>
    <col min="12300" max="12301" width="3.140625" style="614" customWidth="1"/>
    <col min="12302" max="12302" width="3.85546875" style="614" customWidth="1"/>
    <col min="12303" max="12303" width="3.28515625" style="614" customWidth="1"/>
    <col min="12304" max="12304" width="9.42578125" style="614" customWidth="1"/>
    <col min="12305" max="12305" width="10.28515625" style="614" customWidth="1"/>
    <col min="12306" max="12306" width="9.42578125" style="614" customWidth="1"/>
    <col min="12307" max="12307" width="14.28515625" style="614" customWidth="1"/>
    <col min="12308" max="12544" width="11.42578125" style="614"/>
    <col min="12545" max="12546" width="27.140625" style="614" customWidth="1"/>
    <col min="12547" max="12547" width="15.5703125" style="614" customWidth="1"/>
    <col min="12548" max="12548" width="3.42578125" style="614" customWidth="1"/>
    <col min="12549" max="12549" width="3.7109375" style="614" customWidth="1"/>
    <col min="12550" max="12550" width="3.42578125" style="614" customWidth="1"/>
    <col min="12551" max="12552" width="3.5703125" style="614" customWidth="1"/>
    <col min="12553" max="12553" width="3.140625" style="614" customWidth="1"/>
    <col min="12554" max="12554" width="3.7109375" style="614" customWidth="1"/>
    <col min="12555" max="12555" width="3.5703125" style="614" customWidth="1"/>
    <col min="12556" max="12557" width="3.140625" style="614" customWidth="1"/>
    <col min="12558" max="12558" width="3.85546875" style="614" customWidth="1"/>
    <col min="12559" max="12559" width="3.28515625" style="614" customWidth="1"/>
    <col min="12560" max="12560" width="9.42578125" style="614" customWidth="1"/>
    <col min="12561" max="12561" width="10.28515625" style="614" customWidth="1"/>
    <col min="12562" max="12562" width="9.42578125" style="614" customWidth="1"/>
    <col min="12563" max="12563" width="14.28515625" style="614" customWidth="1"/>
    <col min="12564" max="12800" width="11.42578125" style="614"/>
    <col min="12801" max="12802" width="27.140625" style="614" customWidth="1"/>
    <col min="12803" max="12803" width="15.5703125" style="614" customWidth="1"/>
    <col min="12804" max="12804" width="3.42578125" style="614" customWidth="1"/>
    <col min="12805" max="12805" width="3.7109375" style="614" customWidth="1"/>
    <col min="12806" max="12806" width="3.42578125" style="614" customWidth="1"/>
    <col min="12807" max="12808" width="3.5703125" style="614" customWidth="1"/>
    <col min="12809" max="12809" width="3.140625" style="614" customWidth="1"/>
    <col min="12810" max="12810" width="3.7109375" style="614" customWidth="1"/>
    <col min="12811" max="12811" width="3.5703125" style="614" customWidth="1"/>
    <col min="12812" max="12813" width="3.140625" style="614" customWidth="1"/>
    <col min="12814" max="12814" width="3.85546875" style="614" customWidth="1"/>
    <col min="12815" max="12815" width="3.28515625" style="614" customWidth="1"/>
    <col min="12816" max="12816" width="9.42578125" style="614" customWidth="1"/>
    <col min="12817" max="12817" width="10.28515625" style="614" customWidth="1"/>
    <col min="12818" max="12818" width="9.42578125" style="614" customWidth="1"/>
    <col min="12819" max="12819" width="14.28515625" style="614" customWidth="1"/>
    <col min="12820" max="13056" width="11.42578125" style="614"/>
    <col min="13057" max="13058" width="27.140625" style="614" customWidth="1"/>
    <col min="13059" max="13059" width="15.5703125" style="614" customWidth="1"/>
    <col min="13060" max="13060" width="3.42578125" style="614" customWidth="1"/>
    <col min="13061" max="13061" width="3.7109375" style="614" customWidth="1"/>
    <col min="13062" max="13062" width="3.42578125" style="614" customWidth="1"/>
    <col min="13063" max="13064" width="3.5703125" style="614" customWidth="1"/>
    <col min="13065" max="13065" width="3.140625" style="614" customWidth="1"/>
    <col min="13066" max="13066" width="3.7109375" style="614" customWidth="1"/>
    <col min="13067" max="13067" width="3.5703125" style="614" customWidth="1"/>
    <col min="13068" max="13069" width="3.140625" style="614" customWidth="1"/>
    <col min="13070" max="13070" width="3.85546875" style="614" customWidth="1"/>
    <col min="13071" max="13071" width="3.28515625" style="614" customWidth="1"/>
    <col min="13072" max="13072" width="9.42578125" style="614" customWidth="1"/>
    <col min="13073" max="13073" width="10.28515625" style="614" customWidth="1"/>
    <col min="13074" max="13074" width="9.42578125" style="614" customWidth="1"/>
    <col min="13075" max="13075" width="14.28515625" style="614" customWidth="1"/>
    <col min="13076" max="13312" width="11.42578125" style="614"/>
    <col min="13313" max="13314" width="27.140625" style="614" customWidth="1"/>
    <col min="13315" max="13315" width="15.5703125" style="614" customWidth="1"/>
    <col min="13316" max="13316" width="3.42578125" style="614" customWidth="1"/>
    <col min="13317" max="13317" width="3.7109375" style="614" customWidth="1"/>
    <col min="13318" max="13318" width="3.42578125" style="614" customWidth="1"/>
    <col min="13319" max="13320" width="3.5703125" style="614" customWidth="1"/>
    <col min="13321" max="13321" width="3.140625" style="614" customWidth="1"/>
    <col min="13322" max="13322" width="3.7109375" style="614" customWidth="1"/>
    <col min="13323" max="13323" width="3.5703125" style="614" customWidth="1"/>
    <col min="13324" max="13325" width="3.140625" style="614" customWidth="1"/>
    <col min="13326" max="13326" width="3.85546875" style="614" customWidth="1"/>
    <col min="13327" max="13327" width="3.28515625" style="614" customWidth="1"/>
    <col min="13328" max="13328" width="9.42578125" style="614" customWidth="1"/>
    <col min="13329" max="13329" width="10.28515625" style="614" customWidth="1"/>
    <col min="13330" max="13330" width="9.42578125" style="614" customWidth="1"/>
    <col min="13331" max="13331" width="14.28515625" style="614" customWidth="1"/>
    <col min="13332" max="13568" width="11.42578125" style="614"/>
    <col min="13569" max="13570" width="27.140625" style="614" customWidth="1"/>
    <col min="13571" max="13571" width="15.5703125" style="614" customWidth="1"/>
    <col min="13572" max="13572" width="3.42578125" style="614" customWidth="1"/>
    <col min="13573" max="13573" width="3.7109375" style="614" customWidth="1"/>
    <col min="13574" max="13574" width="3.42578125" style="614" customWidth="1"/>
    <col min="13575" max="13576" width="3.5703125" style="614" customWidth="1"/>
    <col min="13577" max="13577" width="3.140625" style="614" customWidth="1"/>
    <col min="13578" max="13578" width="3.7109375" style="614" customWidth="1"/>
    <col min="13579" max="13579" width="3.5703125" style="614" customWidth="1"/>
    <col min="13580" max="13581" width="3.140625" style="614" customWidth="1"/>
    <col min="13582" max="13582" width="3.85546875" style="614" customWidth="1"/>
    <col min="13583" max="13583" width="3.28515625" style="614" customWidth="1"/>
    <col min="13584" max="13584" width="9.42578125" style="614" customWidth="1"/>
    <col min="13585" max="13585" width="10.28515625" style="614" customWidth="1"/>
    <col min="13586" max="13586" width="9.42578125" style="614" customWidth="1"/>
    <col min="13587" max="13587" width="14.28515625" style="614" customWidth="1"/>
    <col min="13588" max="13824" width="11.42578125" style="614"/>
    <col min="13825" max="13826" width="27.140625" style="614" customWidth="1"/>
    <col min="13827" max="13827" width="15.5703125" style="614" customWidth="1"/>
    <col min="13828" max="13828" width="3.42578125" style="614" customWidth="1"/>
    <col min="13829" max="13829" width="3.7109375" style="614" customWidth="1"/>
    <col min="13830" max="13830" width="3.42578125" style="614" customWidth="1"/>
    <col min="13831" max="13832" width="3.5703125" style="614" customWidth="1"/>
    <col min="13833" max="13833" width="3.140625" style="614" customWidth="1"/>
    <col min="13834" max="13834" width="3.7109375" style="614" customWidth="1"/>
    <col min="13835" max="13835" width="3.5703125" style="614" customWidth="1"/>
    <col min="13836" max="13837" width="3.140625" style="614" customWidth="1"/>
    <col min="13838" max="13838" width="3.85546875" style="614" customWidth="1"/>
    <col min="13839" max="13839" width="3.28515625" style="614" customWidth="1"/>
    <col min="13840" max="13840" width="9.42578125" style="614" customWidth="1"/>
    <col min="13841" max="13841" width="10.28515625" style="614" customWidth="1"/>
    <col min="13842" max="13842" width="9.42578125" style="614" customWidth="1"/>
    <col min="13843" max="13843" width="14.28515625" style="614" customWidth="1"/>
    <col min="13844" max="14080" width="11.42578125" style="614"/>
    <col min="14081" max="14082" width="27.140625" style="614" customWidth="1"/>
    <col min="14083" max="14083" width="15.5703125" style="614" customWidth="1"/>
    <col min="14084" max="14084" width="3.42578125" style="614" customWidth="1"/>
    <col min="14085" max="14085" width="3.7109375" style="614" customWidth="1"/>
    <col min="14086" max="14086" width="3.42578125" style="614" customWidth="1"/>
    <col min="14087" max="14088" width="3.5703125" style="614" customWidth="1"/>
    <col min="14089" max="14089" width="3.140625" style="614" customWidth="1"/>
    <col min="14090" max="14090" width="3.7109375" style="614" customWidth="1"/>
    <col min="14091" max="14091" width="3.5703125" style="614" customWidth="1"/>
    <col min="14092" max="14093" width="3.140625" style="614" customWidth="1"/>
    <col min="14094" max="14094" width="3.85546875" style="614" customWidth="1"/>
    <col min="14095" max="14095" width="3.28515625" style="614" customWidth="1"/>
    <col min="14096" max="14096" width="9.42578125" style="614" customWidth="1"/>
    <col min="14097" max="14097" width="10.28515625" style="614" customWidth="1"/>
    <col min="14098" max="14098" width="9.42578125" style="614" customWidth="1"/>
    <col min="14099" max="14099" width="14.28515625" style="614" customWidth="1"/>
    <col min="14100" max="14336" width="11.42578125" style="614"/>
    <col min="14337" max="14338" width="27.140625" style="614" customWidth="1"/>
    <col min="14339" max="14339" width="15.5703125" style="614" customWidth="1"/>
    <col min="14340" max="14340" width="3.42578125" style="614" customWidth="1"/>
    <col min="14341" max="14341" width="3.7109375" style="614" customWidth="1"/>
    <col min="14342" max="14342" width="3.42578125" style="614" customWidth="1"/>
    <col min="14343" max="14344" width="3.5703125" style="614" customWidth="1"/>
    <col min="14345" max="14345" width="3.140625" style="614" customWidth="1"/>
    <col min="14346" max="14346" width="3.7109375" style="614" customWidth="1"/>
    <col min="14347" max="14347" width="3.5703125" style="614" customWidth="1"/>
    <col min="14348" max="14349" width="3.140625" style="614" customWidth="1"/>
    <col min="14350" max="14350" width="3.85546875" style="614" customWidth="1"/>
    <col min="14351" max="14351" width="3.28515625" style="614" customWidth="1"/>
    <col min="14352" max="14352" width="9.42578125" style="614" customWidth="1"/>
    <col min="14353" max="14353" width="10.28515625" style="614" customWidth="1"/>
    <col min="14354" max="14354" width="9.42578125" style="614" customWidth="1"/>
    <col min="14355" max="14355" width="14.28515625" style="614" customWidth="1"/>
    <col min="14356" max="14592" width="11.42578125" style="614"/>
    <col min="14593" max="14594" width="27.140625" style="614" customWidth="1"/>
    <col min="14595" max="14595" width="15.5703125" style="614" customWidth="1"/>
    <col min="14596" max="14596" width="3.42578125" style="614" customWidth="1"/>
    <col min="14597" max="14597" width="3.7109375" style="614" customWidth="1"/>
    <col min="14598" max="14598" width="3.42578125" style="614" customWidth="1"/>
    <col min="14599" max="14600" width="3.5703125" style="614" customWidth="1"/>
    <col min="14601" max="14601" width="3.140625" style="614" customWidth="1"/>
    <col min="14602" max="14602" width="3.7109375" style="614" customWidth="1"/>
    <col min="14603" max="14603" width="3.5703125" style="614" customWidth="1"/>
    <col min="14604" max="14605" width="3.140625" style="614" customWidth="1"/>
    <col min="14606" max="14606" width="3.85546875" style="614" customWidth="1"/>
    <col min="14607" max="14607" width="3.28515625" style="614" customWidth="1"/>
    <col min="14608" max="14608" width="9.42578125" style="614" customWidth="1"/>
    <col min="14609" max="14609" width="10.28515625" style="614" customWidth="1"/>
    <col min="14610" max="14610" width="9.42578125" style="614" customWidth="1"/>
    <col min="14611" max="14611" width="14.28515625" style="614" customWidth="1"/>
    <col min="14612" max="14848" width="11.42578125" style="614"/>
    <col min="14849" max="14850" width="27.140625" style="614" customWidth="1"/>
    <col min="14851" max="14851" width="15.5703125" style="614" customWidth="1"/>
    <col min="14852" max="14852" width="3.42578125" style="614" customWidth="1"/>
    <col min="14853" max="14853" width="3.7109375" style="614" customWidth="1"/>
    <col min="14854" max="14854" width="3.42578125" style="614" customWidth="1"/>
    <col min="14855" max="14856" width="3.5703125" style="614" customWidth="1"/>
    <col min="14857" max="14857" width="3.140625" style="614" customWidth="1"/>
    <col min="14858" max="14858" width="3.7109375" style="614" customWidth="1"/>
    <col min="14859" max="14859" width="3.5703125" style="614" customWidth="1"/>
    <col min="14860" max="14861" width="3.140625" style="614" customWidth="1"/>
    <col min="14862" max="14862" width="3.85546875" style="614" customWidth="1"/>
    <col min="14863" max="14863" width="3.28515625" style="614" customWidth="1"/>
    <col min="14864" max="14864" width="9.42578125" style="614" customWidth="1"/>
    <col min="14865" max="14865" width="10.28515625" style="614" customWidth="1"/>
    <col min="14866" max="14866" width="9.42578125" style="614" customWidth="1"/>
    <col min="14867" max="14867" width="14.28515625" style="614" customWidth="1"/>
    <col min="14868" max="15104" width="11.42578125" style="614"/>
    <col min="15105" max="15106" width="27.140625" style="614" customWidth="1"/>
    <col min="15107" max="15107" width="15.5703125" style="614" customWidth="1"/>
    <col min="15108" max="15108" width="3.42578125" style="614" customWidth="1"/>
    <col min="15109" max="15109" width="3.7109375" style="614" customWidth="1"/>
    <col min="15110" max="15110" width="3.42578125" style="614" customWidth="1"/>
    <col min="15111" max="15112" width="3.5703125" style="614" customWidth="1"/>
    <col min="15113" max="15113" width="3.140625" style="614" customWidth="1"/>
    <col min="15114" max="15114" width="3.7109375" style="614" customWidth="1"/>
    <col min="15115" max="15115" width="3.5703125" style="614" customWidth="1"/>
    <col min="15116" max="15117" width="3.140625" style="614" customWidth="1"/>
    <col min="15118" max="15118" width="3.85546875" style="614" customWidth="1"/>
    <col min="15119" max="15119" width="3.28515625" style="614" customWidth="1"/>
    <col min="15120" max="15120" width="9.42578125" style="614" customWidth="1"/>
    <col min="15121" max="15121" width="10.28515625" style="614" customWidth="1"/>
    <col min="15122" max="15122" width="9.42578125" style="614" customWidth="1"/>
    <col min="15123" max="15123" width="14.28515625" style="614" customWidth="1"/>
    <col min="15124" max="15360" width="11.42578125" style="614"/>
    <col min="15361" max="15362" width="27.140625" style="614" customWidth="1"/>
    <col min="15363" max="15363" width="15.5703125" style="614" customWidth="1"/>
    <col min="15364" max="15364" width="3.42578125" style="614" customWidth="1"/>
    <col min="15365" max="15365" width="3.7109375" style="614" customWidth="1"/>
    <col min="15366" max="15366" width="3.42578125" style="614" customWidth="1"/>
    <col min="15367" max="15368" width="3.5703125" style="614" customWidth="1"/>
    <col min="15369" max="15369" width="3.140625" style="614" customWidth="1"/>
    <col min="15370" max="15370" width="3.7109375" style="614" customWidth="1"/>
    <col min="15371" max="15371" width="3.5703125" style="614" customWidth="1"/>
    <col min="15372" max="15373" width="3.140625" style="614" customWidth="1"/>
    <col min="15374" max="15374" width="3.85546875" style="614" customWidth="1"/>
    <col min="15375" max="15375" width="3.28515625" style="614" customWidth="1"/>
    <col min="15376" max="15376" width="9.42578125" style="614" customWidth="1"/>
    <col min="15377" max="15377" width="10.28515625" style="614" customWidth="1"/>
    <col min="15378" max="15378" width="9.42578125" style="614" customWidth="1"/>
    <col min="15379" max="15379" width="14.28515625" style="614" customWidth="1"/>
    <col min="15380" max="15616" width="11.42578125" style="614"/>
    <col min="15617" max="15618" width="27.140625" style="614" customWidth="1"/>
    <col min="15619" max="15619" width="15.5703125" style="614" customWidth="1"/>
    <col min="15620" max="15620" width="3.42578125" style="614" customWidth="1"/>
    <col min="15621" max="15621" width="3.7109375" style="614" customWidth="1"/>
    <col min="15622" max="15622" width="3.42578125" style="614" customWidth="1"/>
    <col min="15623" max="15624" width="3.5703125" style="614" customWidth="1"/>
    <col min="15625" max="15625" width="3.140625" style="614" customWidth="1"/>
    <col min="15626" max="15626" width="3.7109375" style="614" customWidth="1"/>
    <col min="15627" max="15627" width="3.5703125" style="614" customWidth="1"/>
    <col min="15628" max="15629" width="3.140625" style="614" customWidth="1"/>
    <col min="15630" max="15630" width="3.85546875" style="614" customWidth="1"/>
    <col min="15631" max="15631" width="3.28515625" style="614" customWidth="1"/>
    <col min="15632" max="15632" width="9.42578125" style="614" customWidth="1"/>
    <col min="15633" max="15633" width="10.28515625" style="614" customWidth="1"/>
    <col min="15634" max="15634" width="9.42578125" style="614" customWidth="1"/>
    <col min="15635" max="15635" width="14.28515625" style="614" customWidth="1"/>
    <col min="15636" max="15872" width="11.42578125" style="614"/>
    <col min="15873" max="15874" width="27.140625" style="614" customWidth="1"/>
    <col min="15875" max="15875" width="15.5703125" style="614" customWidth="1"/>
    <col min="15876" max="15876" width="3.42578125" style="614" customWidth="1"/>
    <col min="15877" max="15877" width="3.7109375" style="614" customWidth="1"/>
    <col min="15878" max="15878" width="3.42578125" style="614" customWidth="1"/>
    <col min="15879" max="15880" width="3.5703125" style="614" customWidth="1"/>
    <col min="15881" max="15881" width="3.140625" style="614" customWidth="1"/>
    <col min="15882" max="15882" width="3.7109375" style="614" customWidth="1"/>
    <col min="15883" max="15883" width="3.5703125" style="614" customWidth="1"/>
    <col min="15884" max="15885" width="3.140625" style="614" customWidth="1"/>
    <col min="15886" max="15886" width="3.85546875" style="614" customWidth="1"/>
    <col min="15887" max="15887" width="3.28515625" style="614" customWidth="1"/>
    <col min="15888" max="15888" width="9.42578125" style="614" customWidth="1"/>
    <col min="15889" max="15889" width="10.28515625" style="614" customWidth="1"/>
    <col min="15890" max="15890" width="9.42578125" style="614" customWidth="1"/>
    <col min="15891" max="15891" width="14.28515625" style="614" customWidth="1"/>
    <col min="15892" max="16128" width="11.42578125" style="614"/>
    <col min="16129" max="16130" width="27.140625" style="614" customWidth="1"/>
    <col min="16131" max="16131" width="15.5703125" style="614" customWidth="1"/>
    <col min="16132" max="16132" width="3.42578125" style="614" customWidth="1"/>
    <col min="16133" max="16133" width="3.7109375" style="614" customWidth="1"/>
    <col min="16134" max="16134" width="3.42578125" style="614" customWidth="1"/>
    <col min="16135" max="16136" width="3.5703125" style="614" customWidth="1"/>
    <col min="16137" max="16137" width="3.140625" style="614" customWidth="1"/>
    <col min="16138" max="16138" width="3.7109375" style="614" customWidth="1"/>
    <col min="16139" max="16139" width="3.5703125" style="614" customWidth="1"/>
    <col min="16140" max="16141" width="3.140625" style="614" customWidth="1"/>
    <col min="16142" max="16142" width="3.85546875" style="614" customWidth="1"/>
    <col min="16143" max="16143" width="3.28515625" style="614" customWidth="1"/>
    <col min="16144" max="16144" width="9.42578125" style="614" customWidth="1"/>
    <col min="16145" max="16145" width="10.28515625" style="614" customWidth="1"/>
    <col min="16146" max="16146" width="9.42578125" style="614" customWidth="1"/>
    <col min="16147" max="16147" width="14.28515625" style="614" customWidth="1"/>
    <col min="16148" max="16384" width="11.42578125" style="614"/>
  </cols>
  <sheetData>
    <row r="1" spans="1:21" x14ac:dyDescent="0.3">
      <c r="A1" s="61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381"/>
    </row>
    <row r="2" spans="1:21" ht="33.75" x14ac:dyDescent="0.3">
      <c r="A2" s="1398" t="s">
        <v>0</v>
      </c>
      <c r="B2" s="1398"/>
      <c r="C2" s="1398"/>
      <c r="D2" s="1398"/>
      <c r="E2" s="1398"/>
      <c r="F2" s="1398"/>
      <c r="G2" s="1398"/>
      <c r="H2" s="1398"/>
      <c r="I2" s="1398"/>
      <c r="J2" s="1398"/>
      <c r="K2" s="1398"/>
      <c r="L2" s="1398"/>
      <c r="M2" s="1398"/>
      <c r="N2" s="1398"/>
      <c r="O2" s="1398"/>
      <c r="P2" s="1398"/>
      <c r="Q2" s="1398"/>
      <c r="R2" s="1398"/>
      <c r="S2" s="1398"/>
      <c r="T2" s="1398"/>
      <c r="U2" s="615"/>
    </row>
    <row r="3" spans="1:21" ht="20.25" customHeight="1" x14ac:dyDescent="0.3">
      <c r="A3" s="1399" t="s">
        <v>1</v>
      </c>
      <c r="B3" s="1399"/>
      <c r="C3" s="1399"/>
      <c r="D3" s="1399"/>
      <c r="E3" s="1399"/>
      <c r="F3" s="1399"/>
      <c r="G3" s="1399"/>
      <c r="H3" s="1399"/>
      <c r="I3" s="1399"/>
      <c r="J3" s="1399"/>
      <c r="K3" s="1399"/>
      <c r="L3" s="1399"/>
      <c r="M3" s="1399"/>
      <c r="N3" s="1399"/>
      <c r="O3" s="1399"/>
      <c r="P3" s="1399"/>
      <c r="Q3" s="1399"/>
      <c r="R3" s="1399"/>
      <c r="S3" s="1399"/>
      <c r="T3" s="616"/>
      <c r="U3" s="616"/>
    </row>
    <row r="4" spans="1:21" ht="21" x14ac:dyDescent="0.35">
      <c r="A4" s="1400" t="s">
        <v>85</v>
      </c>
      <c r="B4" s="1400"/>
      <c r="C4" s="1400"/>
      <c r="D4" s="1400"/>
      <c r="E4" s="1400"/>
      <c r="F4" s="1400"/>
      <c r="G4" s="1400"/>
      <c r="H4" s="1400"/>
      <c r="I4" s="1400"/>
      <c r="J4" s="1400"/>
      <c r="K4" s="1400"/>
      <c r="L4" s="1400"/>
      <c r="M4" s="1400"/>
      <c r="N4" s="1400"/>
      <c r="O4" s="1400"/>
      <c r="P4" s="1400"/>
      <c r="Q4" s="1400"/>
      <c r="R4" s="1400"/>
      <c r="S4" s="1400"/>
      <c r="T4" s="617"/>
      <c r="U4" s="617"/>
    </row>
    <row r="5" spans="1:21" ht="21" x14ac:dyDescent="0.3">
      <c r="A5" s="613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</row>
    <row r="6" spans="1:21" ht="21" x14ac:dyDescent="0.3">
      <c r="A6" s="613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</row>
    <row r="7" spans="1:21" ht="18.75" x14ac:dyDescent="0.3">
      <c r="A7" s="86" t="s">
        <v>1275</v>
      </c>
      <c r="B7" s="20"/>
      <c r="C7" s="20"/>
      <c r="D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24" customFormat="1" ht="18.75" x14ac:dyDescent="0.3">
      <c r="A8" s="86" t="s">
        <v>170</v>
      </c>
      <c r="B8" s="183"/>
      <c r="C8" s="183"/>
      <c r="D8" s="18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1" s="24" customFormat="1" ht="18.75" x14ac:dyDescent="0.3">
      <c r="A9" s="86" t="s">
        <v>1276</v>
      </c>
      <c r="B9" s="183"/>
      <c r="C9" s="183"/>
      <c r="D9" s="18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1" customFormat="1" ht="12.75" customHeight="1" x14ac:dyDescent="0.35">
      <c r="A10" s="618"/>
      <c r="B10" s="453"/>
      <c r="C10" s="453"/>
      <c r="P10" s="241"/>
      <c r="T10" s="619"/>
    </row>
    <row r="11" spans="1:21" ht="15" customHeight="1" x14ac:dyDescent="0.3">
      <c r="A11" s="1401" t="s">
        <v>4</v>
      </c>
      <c r="B11" s="1401" t="s">
        <v>5</v>
      </c>
      <c r="C11" s="1401" t="s">
        <v>6</v>
      </c>
      <c r="D11" s="1403" t="s">
        <v>7</v>
      </c>
      <c r="E11" s="1404"/>
      <c r="F11" s="1405"/>
      <c r="G11" s="1403" t="s">
        <v>8</v>
      </c>
      <c r="H11" s="1404"/>
      <c r="I11" s="1405"/>
      <c r="J11" s="1403" t="s">
        <v>9</v>
      </c>
      <c r="K11" s="1404"/>
      <c r="L11" s="1405"/>
      <c r="M11" s="1403" t="s">
        <v>10</v>
      </c>
      <c r="N11" s="1404"/>
      <c r="O11" s="1405"/>
      <c r="P11" s="1395" t="s">
        <v>11</v>
      </c>
      <c r="Q11" s="1396"/>
      <c r="R11" s="1396"/>
      <c r="S11" s="1397"/>
    </row>
    <row r="12" spans="1:21" x14ac:dyDescent="0.3">
      <c r="A12" s="1402"/>
      <c r="B12" s="1402"/>
      <c r="C12" s="1402"/>
      <c r="D12" s="620" t="s">
        <v>13</v>
      </c>
      <c r="E12" s="620" t="s">
        <v>14</v>
      </c>
      <c r="F12" s="620" t="s">
        <v>15</v>
      </c>
      <c r="G12" s="620" t="s">
        <v>16</v>
      </c>
      <c r="H12" s="620" t="s">
        <v>17</v>
      </c>
      <c r="I12" s="620" t="s">
        <v>18</v>
      </c>
      <c r="J12" s="620" t="s">
        <v>19</v>
      </c>
      <c r="K12" s="620" t="s">
        <v>20</v>
      </c>
      <c r="L12" s="620" t="s">
        <v>21</v>
      </c>
      <c r="M12" s="620" t="s">
        <v>22</v>
      </c>
      <c r="N12" s="620" t="s">
        <v>23</v>
      </c>
      <c r="O12" s="620" t="s">
        <v>24</v>
      </c>
      <c r="P12" s="620" t="s">
        <v>25</v>
      </c>
      <c r="Q12" s="620" t="s">
        <v>26</v>
      </c>
      <c r="R12" s="620" t="s">
        <v>27</v>
      </c>
      <c r="S12" s="620" t="s">
        <v>1277</v>
      </c>
    </row>
    <row r="13" spans="1:21" ht="45" customHeight="1" x14ac:dyDescent="0.3">
      <c r="A13" s="405" t="s">
        <v>1278</v>
      </c>
      <c r="B13" s="405" t="s">
        <v>1279</v>
      </c>
      <c r="C13" s="405" t="s">
        <v>1280</v>
      </c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2" t="s">
        <v>1281</v>
      </c>
    </row>
    <row r="14" spans="1:21" ht="45" customHeight="1" x14ac:dyDescent="0.3">
      <c r="A14" s="623" t="s">
        <v>1282</v>
      </c>
      <c r="B14" s="623" t="s">
        <v>1283</v>
      </c>
      <c r="C14" s="623" t="s">
        <v>1284</v>
      </c>
      <c r="D14" s="624"/>
      <c r="E14" s="624"/>
      <c r="F14" s="624"/>
      <c r="G14" s="625"/>
      <c r="H14" s="625"/>
      <c r="I14" s="625"/>
      <c r="J14" s="625"/>
      <c r="K14" s="625"/>
      <c r="L14" s="625"/>
      <c r="M14" s="625"/>
      <c r="N14" s="625"/>
      <c r="O14" s="625"/>
      <c r="P14" s="625" t="s">
        <v>36</v>
      </c>
      <c r="Q14" s="625"/>
      <c r="R14" s="625"/>
      <c r="S14" s="626" t="s">
        <v>1285</v>
      </c>
    </row>
    <row r="15" spans="1:21" ht="51.75" customHeight="1" x14ac:dyDescent="0.3">
      <c r="A15" s="409" t="s">
        <v>1286</v>
      </c>
      <c r="B15" s="623" t="s">
        <v>1287</v>
      </c>
      <c r="C15" s="623" t="s">
        <v>1288</v>
      </c>
      <c r="D15" s="624"/>
      <c r="E15" s="624"/>
      <c r="F15" s="624"/>
      <c r="G15" s="625"/>
      <c r="H15" s="625"/>
      <c r="I15" s="625"/>
      <c r="J15" s="625"/>
      <c r="K15" s="625"/>
      <c r="L15" s="625"/>
      <c r="M15" s="625"/>
      <c r="N15" s="625"/>
      <c r="O15" s="625"/>
      <c r="P15" s="625" t="s">
        <v>36</v>
      </c>
      <c r="Q15" s="625"/>
      <c r="R15" s="625"/>
      <c r="S15" s="626" t="s">
        <v>1289</v>
      </c>
    </row>
    <row r="16" spans="1:21" ht="44.25" customHeight="1" x14ac:dyDescent="0.3">
      <c r="A16" s="410" t="s">
        <v>1290</v>
      </c>
      <c r="B16" s="623" t="s">
        <v>1291</v>
      </c>
      <c r="C16" s="623" t="s">
        <v>1292</v>
      </c>
      <c r="D16" s="624"/>
      <c r="E16" s="624"/>
      <c r="F16" s="624"/>
      <c r="G16" s="625"/>
      <c r="H16" s="625"/>
      <c r="I16" s="625"/>
      <c r="J16" s="625"/>
      <c r="K16" s="625"/>
      <c r="L16" s="625"/>
      <c r="M16" s="625"/>
      <c r="N16" s="625"/>
      <c r="O16" s="625"/>
      <c r="P16" s="625" t="s">
        <v>36</v>
      </c>
      <c r="Q16" s="625"/>
      <c r="R16" s="625"/>
      <c r="S16" s="626" t="s">
        <v>1289</v>
      </c>
    </row>
    <row r="17" spans="1:19" ht="82.5" customHeight="1" x14ac:dyDescent="0.3">
      <c r="A17" s="410" t="s">
        <v>1293</v>
      </c>
      <c r="B17" s="623" t="s">
        <v>1294</v>
      </c>
      <c r="C17" s="623" t="s">
        <v>1295</v>
      </c>
      <c r="D17" s="624"/>
      <c r="E17" s="624"/>
      <c r="F17" s="624"/>
      <c r="G17" s="625"/>
      <c r="H17" s="625"/>
      <c r="I17" s="625"/>
      <c r="J17" s="625"/>
      <c r="K17" s="625"/>
      <c r="L17" s="625"/>
      <c r="M17" s="625"/>
      <c r="N17" s="625"/>
      <c r="O17" s="625"/>
      <c r="P17" s="625" t="s">
        <v>36</v>
      </c>
      <c r="Q17" s="625"/>
      <c r="R17" s="625"/>
      <c r="S17" s="626" t="s">
        <v>1289</v>
      </c>
    </row>
    <row r="18" spans="1:19" ht="70.5" customHeight="1" x14ac:dyDescent="0.3">
      <c r="A18" s="409" t="s">
        <v>1296</v>
      </c>
      <c r="B18" s="623" t="s">
        <v>257</v>
      </c>
      <c r="C18" s="623" t="s">
        <v>1297</v>
      </c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5" t="s">
        <v>36</v>
      </c>
      <c r="Q18" s="625"/>
      <c r="R18" s="625"/>
      <c r="S18" s="627" t="s">
        <v>1285</v>
      </c>
    </row>
    <row r="19" spans="1:19" ht="52.5" customHeight="1" x14ac:dyDescent="0.3">
      <c r="A19" s="405" t="s">
        <v>1298</v>
      </c>
      <c r="B19" s="405" t="s">
        <v>1299</v>
      </c>
      <c r="C19" s="628" t="s">
        <v>140</v>
      </c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30"/>
      <c r="Q19" s="630"/>
      <c r="R19" s="630"/>
      <c r="S19" s="631" t="s">
        <v>1300</v>
      </c>
    </row>
    <row r="20" spans="1:19" s="636" customFormat="1" ht="52.5" customHeight="1" x14ac:dyDescent="0.3">
      <c r="A20" s="409" t="s">
        <v>1301</v>
      </c>
      <c r="B20" s="409" t="s">
        <v>1302</v>
      </c>
      <c r="C20" s="632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4"/>
      <c r="Q20" s="634"/>
      <c r="R20" s="634"/>
      <c r="S20" s="635"/>
    </row>
    <row r="21" spans="1:19" ht="51.75" customHeight="1" x14ac:dyDescent="0.3">
      <c r="A21" s="419" t="s">
        <v>1303</v>
      </c>
      <c r="B21" s="637" t="s">
        <v>1304</v>
      </c>
      <c r="C21" s="638" t="s">
        <v>1305</v>
      </c>
      <c r="D21" s="246" t="s">
        <v>36</v>
      </c>
      <c r="E21" s="248"/>
      <c r="F21" s="246" t="s">
        <v>36</v>
      </c>
      <c r="G21" s="248"/>
      <c r="H21" s="246" t="s">
        <v>36</v>
      </c>
      <c r="I21" s="248"/>
      <c r="J21" s="246" t="s">
        <v>36</v>
      </c>
      <c r="K21" s="248"/>
      <c r="L21" s="246" t="s">
        <v>36</v>
      </c>
      <c r="M21" s="248"/>
      <c r="N21" s="246" t="s">
        <v>36</v>
      </c>
      <c r="O21" s="248"/>
      <c r="P21" s="625" t="s">
        <v>36</v>
      </c>
      <c r="Q21" s="639"/>
      <c r="R21" s="639"/>
      <c r="S21" s="640"/>
    </row>
    <row r="22" spans="1:19" ht="55.5" customHeight="1" x14ac:dyDescent="0.3">
      <c r="A22" s="419" t="s">
        <v>1306</v>
      </c>
      <c r="B22" s="637" t="s">
        <v>1307</v>
      </c>
      <c r="C22" s="641" t="s">
        <v>1308</v>
      </c>
      <c r="D22" s="246" t="s">
        <v>36</v>
      </c>
      <c r="E22" s="248"/>
      <c r="F22" s="246" t="s">
        <v>36</v>
      </c>
      <c r="G22" s="248"/>
      <c r="H22" s="246" t="s">
        <v>36</v>
      </c>
      <c r="I22" s="248"/>
      <c r="J22" s="246" t="s">
        <v>36</v>
      </c>
      <c r="K22" s="248"/>
      <c r="L22" s="246" t="s">
        <v>36</v>
      </c>
      <c r="M22" s="248"/>
      <c r="N22" s="246" t="s">
        <v>36</v>
      </c>
      <c r="O22" s="248"/>
      <c r="P22" s="625" t="s">
        <v>36</v>
      </c>
      <c r="Q22" s="639"/>
      <c r="R22" s="639"/>
      <c r="S22" s="640"/>
    </row>
    <row r="23" spans="1:19" ht="58.5" customHeight="1" x14ac:dyDescent="0.3">
      <c r="A23" s="642" t="s">
        <v>1309</v>
      </c>
      <c r="B23" s="643" t="s">
        <v>1310</v>
      </c>
      <c r="C23" s="641" t="s">
        <v>1308</v>
      </c>
      <c r="D23" s="246" t="s">
        <v>36</v>
      </c>
      <c r="E23" s="248"/>
      <c r="F23" s="246" t="s">
        <v>36</v>
      </c>
      <c r="G23" s="248"/>
      <c r="H23" s="246" t="s">
        <v>36</v>
      </c>
      <c r="I23" s="248"/>
      <c r="J23" s="246" t="s">
        <v>36</v>
      </c>
      <c r="K23" s="248"/>
      <c r="L23" s="246" t="s">
        <v>36</v>
      </c>
      <c r="M23" s="248"/>
      <c r="N23" s="246" t="s">
        <v>36</v>
      </c>
      <c r="O23" s="248"/>
      <c r="P23" s="625" t="s">
        <v>36</v>
      </c>
      <c r="Q23" s="639"/>
      <c r="R23" s="639"/>
      <c r="S23" s="640"/>
    </row>
    <row r="24" spans="1:19" ht="68.25" customHeight="1" x14ac:dyDescent="0.3">
      <c r="A24" s="644" t="s">
        <v>1311</v>
      </c>
      <c r="B24" s="405" t="s">
        <v>1312</v>
      </c>
      <c r="C24" s="628" t="s">
        <v>1313</v>
      </c>
      <c r="D24" s="645"/>
      <c r="E24" s="645"/>
      <c r="F24" s="645"/>
      <c r="G24" s="645"/>
      <c r="H24" s="645"/>
      <c r="I24" s="645"/>
      <c r="J24" s="645"/>
      <c r="K24" s="645"/>
      <c r="L24" s="645"/>
      <c r="M24" s="645"/>
      <c r="N24" s="645"/>
      <c r="O24" s="645"/>
      <c r="P24" s="646"/>
      <c r="Q24" s="646"/>
      <c r="R24" s="646"/>
      <c r="S24" s="647" t="s">
        <v>1314</v>
      </c>
    </row>
    <row r="25" spans="1:19" s="636" customFormat="1" ht="48.75" customHeight="1" x14ac:dyDescent="0.3">
      <c r="A25" s="418" t="s">
        <v>1315</v>
      </c>
      <c r="B25" s="409" t="s">
        <v>1316</v>
      </c>
      <c r="C25" s="632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9"/>
      <c r="Q25" s="649"/>
      <c r="R25" s="649"/>
      <c r="S25" s="650"/>
    </row>
    <row r="26" spans="1:19" ht="53.25" customHeight="1" x14ac:dyDescent="0.3">
      <c r="A26" s="146" t="s">
        <v>1317</v>
      </c>
      <c r="B26" s="419" t="s">
        <v>1318</v>
      </c>
      <c r="C26" s="651">
        <v>10</v>
      </c>
      <c r="D26" s="652" t="s">
        <v>36</v>
      </c>
      <c r="E26" s="652" t="s">
        <v>36</v>
      </c>
      <c r="F26" s="652" t="s">
        <v>36</v>
      </c>
      <c r="G26" s="652" t="s">
        <v>36</v>
      </c>
      <c r="H26" s="652" t="s">
        <v>36</v>
      </c>
      <c r="I26" s="652" t="s">
        <v>36</v>
      </c>
      <c r="J26" s="652" t="s">
        <v>36</v>
      </c>
      <c r="K26" s="652" t="s">
        <v>36</v>
      </c>
      <c r="L26" s="652" t="s">
        <v>36</v>
      </c>
      <c r="M26" s="652" t="s">
        <v>36</v>
      </c>
      <c r="N26" s="652" t="s">
        <v>36</v>
      </c>
      <c r="O26" s="652" t="s">
        <v>36</v>
      </c>
      <c r="P26" s="625" t="s">
        <v>36</v>
      </c>
      <c r="Q26" s="653"/>
      <c r="R26" s="653"/>
      <c r="S26" s="654"/>
    </row>
    <row r="27" spans="1:19" ht="46.5" customHeight="1" x14ac:dyDescent="0.3">
      <c r="A27" s="506" t="s">
        <v>1319</v>
      </c>
      <c r="B27" s="655" t="s">
        <v>1320</v>
      </c>
      <c r="C27" s="651" t="s">
        <v>1321</v>
      </c>
      <c r="D27" s="656"/>
      <c r="E27" s="656"/>
      <c r="F27" s="656"/>
      <c r="G27" s="652" t="s">
        <v>36</v>
      </c>
      <c r="H27" s="657"/>
      <c r="I27" s="657"/>
      <c r="J27" s="657"/>
      <c r="K27" s="652" t="s">
        <v>36</v>
      </c>
      <c r="L27" s="657"/>
      <c r="M27" s="657"/>
      <c r="N27" s="657"/>
      <c r="O27" s="652" t="s">
        <v>36</v>
      </c>
      <c r="P27" s="625" t="s">
        <v>36</v>
      </c>
      <c r="Q27" s="658"/>
      <c r="R27" s="658"/>
      <c r="S27" s="659"/>
    </row>
    <row r="28" spans="1:19" s="664" customFormat="1" ht="61.5" customHeight="1" x14ac:dyDescent="0.25">
      <c r="A28" s="314" t="s">
        <v>1322</v>
      </c>
      <c r="B28" s="445" t="s">
        <v>1323</v>
      </c>
      <c r="C28" s="660" t="s">
        <v>1324</v>
      </c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25" t="s">
        <v>36</v>
      </c>
      <c r="Q28" s="662"/>
      <c r="R28" s="662"/>
      <c r="S28" s="663"/>
    </row>
    <row r="29" spans="1:19" ht="61.5" customHeight="1" x14ac:dyDescent="0.3">
      <c r="A29" s="146" t="s">
        <v>1325</v>
      </c>
      <c r="B29" s="146" t="s">
        <v>1326</v>
      </c>
      <c r="C29" s="665">
        <v>10</v>
      </c>
      <c r="D29" s="666"/>
      <c r="E29" s="666"/>
      <c r="F29" s="666"/>
      <c r="G29" s="667"/>
      <c r="H29" s="667"/>
      <c r="I29" s="667"/>
      <c r="J29" s="667"/>
      <c r="K29" s="667"/>
      <c r="L29" s="667"/>
      <c r="M29" s="667"/>
      <c r="N29" s="667"/>
      <c r="O29" s="667"/>
      <c r="P29" s="668"/>
      <c r="Q29" s="669"/>
      <c r="R29" s="669"/>
      <c r="S29" s="659"/>
    </row>
    <row r="30" spans="1:19" ht="57" customHeight="1" x14ac:dyDescent="0.3">
      <c r="A30" s="146" t="s">
        <v>1327</v>
      </c>
      <c r="B30" s="419" t="s">
        <v>1318</v>
      </c>
      <c r="C30" s="665">
        <v>10</v>
      </c>
      <c r="D30" s="652" t="s">
        <v>36</v>
      </c>
      <c r="E30" s="652" t="s">
        <v>36</v>
      </c>
      <c r="F30" s="652" t="s">
        <v>36</v>
      </c>
      <c r="G30" s="652" t="s">
        <v>36</v>
      </c>
      <c r="H30" s="652" t="s">
        <v>36</v>
      </c>
      <c r="I30" s="652" t="s">
        <v>36</v>
      </c>
      <c r="J30" s="652" t="s">
        <v>36</v>
      </c>
      <c r="K30" s="652" t="s">
        <v>36</v>
      </c>
      <c r="L30" s="652" t="s">
        <v>36</v>
      </c>
      <c r="M30" s="652" t="s">
        <v>36</v>
      </c>
      <c r="N30" s="652" t="s">
        <v>36</v>
      </c>
      <c r="O30" s="652" t="s">
        <v>36</v>
      </c>
      <c r="P30" s="625" t="s">
        <v>36</v>
      </c>
      <c r="Q30" s="653"/>
      <c r="R30" s="653"/>
      <c r="S30" s="654"/>
    </row>
    <row r="31" spans="1:19" ht="46.5" customHeight="1" x14ac:dyDescent="0.3">
      <c r="A31" s="506" t="s">
        <v>1328</v>
      </c>
      <c r="B31" s="637" t="s">
        <v>1320</v>
      </c>
      <c r="C31" s="670" t="s">
        <v>1321</v>
      </c>
      <c r="D31" s="656"/>
      <c r="E31" s="656"/>
      <c r="F31" s="656"/>
      <c r="G31" s="652" t="s">
        <v>36</v>
      </c>
      <c r="H31" s="657"/>
      <c r="I31" s="657"/>
      <c r="J31" s="657"/>
      <c r="K31" s="652" t="s">
        <v>36</v>
      </c>
      <c r="L31" s="657"/>
      <c r="M31" s="657"/>
      <c r="N31" s="657"/>
      <c r="O31" s="652" t="s">
        <v>36</v>
      </c>
      <c r="P31" s="625" t="s">
        <v>36</v>
      </c>
      <c r="Q31" s="658"/>
      <c r="R31" s="658"/>
      <c r="S31" s="659"/>
    </row>
    <row r="32" spans="1:19" x14ac:dyDescent="0.3">
      <c r="B32" s="614" t="s">
        <v>628</v>
      </c>
    </row>
    <row r="34" spans="3:3" x14ac:dyDescent="0.3">
      <c r="C34" s="671" t="s">
        <v>510</v>
      </c>
    </row>
    <row r="38" spans="3:3" ht="28.5" customHeight="1" x14ac:dyDescent="0.3"/>
    <row r="47" spans="3:3" ht="15" customHeight="1" x14ac:dyDescent="0.3"/>
  </sheetData>
  <mergeCells count="11">
    <mergeCell ref="P11:S11"/>
    <mergeCell ref="A2:T2"/>
    <mergeCell ref="A3:S3"/>
    <mergeCell ref="A4:S4"/>
    <mergeCell ref="A11:A12"/>
    <mergeCell ref="B11:B12"/>
    <mergeCell ref="C11:C12"/>
    <mergeCell ref="D11:F11"/>
    <mergeCell ref="G11:I11"/>
    <mergeCell ref="J11:L11"/>
    <mergeCell ref="M11:O11"/>
  </mergeCells>
  <printOptions horizontalCentered="1"/>
  <pageMargins left="0.59055118110236227" right="0.70866141732283472" top="0.35433070866141736" bottom="0.47244094488188981" header="0.31496062992125984" footer="0.47244094488188981"/>
  <pageSetup paperSize="5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8</vt:i4>
      </vt:variant>
    </vt:vector>
  </HeadingPairs>
  <TitlesOfParts>
    <vt:vector size="30" baseType="lpstr">
      <vt:lpstr>Departamento Militar</vt:lpstr>
      <vt:lpstr>Juridica</vt:lpstr>
      <vt:lpstr>POA OAI 2018</vt:lpstr>
      <vt:lpstr>Comunicaciones</vt:lpstr>
      <vt:lpstr>POA-Tecnologia-2018</vt:lpstr>
      <vt:lpstr>Prog. 01 POA 2018 DPD.</vt:lpstr>
      <vt:lpstr>Relaciones Internacionales</vt:lpstr>
      <vt:lpstr>POA RRHH 2018</vt:lpstr>
      <vt:lpstr>Asuntos Internos</vt:lpstr>
      <vt:lpstr>Correspondecia</vt:lpstr>
      <vt:lpstr>Rev de Edificaciones</vt:lpstr>
      <vt:lpstr>Archivo Central</vt:lpstr>
      <vt:lpstr>Deporte</vt:lpstr>
      <vt:lpstr>Protocolo</vt:lpstr>
      <vt:lpstr>POA 2018 DGE</vt:lpstr>
      <vt:lpstr>DGT-CONDENSADO</vt:lpstr>
      <vt:lpstr>Higiene y Seguridad</vt:lpstr>
      <vt:lpstr>CNS</vt:lpstr>
      <vt:lpstr>Trabajo Infantil 2018</vt:lpstr>
      <vt:lpstr>Infotep</vt:lpstr>
      <vt:lpstr>CNSS</vt:lpstr>
      <vt:lpstr>POA 2018 Prog. 13</vt:lpstr>
      <vt:lpstr>CNS!Área_de_impresión</vt:lpstr>
      <vt:lpstr>Comunicaciones!Área_de_impresión</vt:lpstr>
      <vt:lpstr>'Departamento Militar'!Área_de_impresión</vt:lpstr>
      <vt:lpstr>'POA 2018 DGE'!Área_de_impresión</vt:lpstr>
      <vt:lpstr>'POA RRHH 2018'!Área_de_impresión</vt:lpstr>
      <vt:lpstr>'Asuntos Internos'!Títulos_a_imprimir</vt:lpstr>
      <vt:lpstr>Juridica!Títulos_a_imprimir</vt:lpstr>
      <vt:lpstr>'POA RRHH 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master</cp:lastModifiedBy>
  <cp:lastPrinted>2018-11-21T14:16:15Z</cp:lastPrinted>
  <dcterms:created xsi:type="dcterms:W3CDTF">2018-11-20T18:32:20Z</dcterms:created>
  <dcterms:modified xsi:type="dcterms:W3CDTF">2018-11-21T14:17:23Z</dcterms:modified>
</cp:coreProperties>
</file>