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485"/>
  </bookViews>
  <sheets>
    <sheet name="CxPexportadoAntiguedadSaldo" sheetId="1" r:id="rId1"/>
    <sheet name="Hoja1" sheetId="2" r:id="rId2"/>
  </sheets>
  <definedNames>
    <definedName name="_xlnm.Database">CxPexportadoAntiguedadSaldo!$B$6:$M$179</definedName>
  </definedNames>
  <calcPr calcId="124519"/>
</workbook>
</file>

<file path=xl/calcChain.xml><?xml version="1.0" encoding="utf-8"?>
<calcChain xmlns="http://schemas.openxmlformats.org/spreadsheetml/2006/main">
  <c r="E140" i="1"/>
  <c r="E117"/>
  <c r="E102"/>
  <c r="E92"/>
  <c r="E88"/>
  <c r="E51"/>
  <c r="E176"/>
  <c r="M180"/>
  <c r="E198" s="1"/>
  <c r="E75"/>
  <c r="F180"/>
  <c r="E191" s="1"/>
  <c r="G180"/>
  <c r="E192" s="1"/>
  <c r="H180"/>
  <c r="E193" s="1"/>
  <c r="I180"/>
  <c r="E194" s="1"/>
  <c r="J180"/>
  <c r="E195" s="1"/>
  <c r="K180"/>
  <c r="E196" s="1"/>
  <c r="L180"/>
  <c r="E197" s="1"/>
  <c r="E200" l="1"/>
  <c r="E180"/>
  <c r="J25" i="2"/>
  <c r="J23"/>
  <c r="G25"/>
  <c r="E25"/>
  <c r="C25"/>
  <c r="G23"/>
  <c r="E23"/>
  <c r="C23" l="1"/>
  <c r="D12" s="1"/>
  <c r="D16" s="1"/>
  <c r="F192" i="1"/>
  <c r="F191" l="1"/>
  <c r="F193"/>
  <c r="F195"/>
  <c r="F196"/>
  <c r="F198"/>
  <c r="F197"/>
  <c r="F194"/>
  <c r="F200" l="1"/>
</calcChain>
</file>

<file path=xl/comments1.xml><?xml version="1.0" encoding="utf-8"?>
<comments xmlns="http://schemas.openxmlformats.org/spreadsheetml/2006/main">
  <authors>
    <author>henry_sencion</author>
  </authors>
  <commentList>
    <comment ref="E110" authorId="0">
      <text>
        <r>
          <rPr>
            <b/>
            <sz val="9"/>
            <color indexed="81"/>
            <rFont val="Tahoma"/>
            <family val="2"/>
          </rPr>
          <t>henry_sencion:</t>
        </r>
        <r>
          <rPr>
            <sz val="9"/>
            <color indexed="81"/>
            <rFont val="Tahoma"/>
            <family val="2"/>
          </rPr>
          <t xml:space="preserve">
ESTA FACTURA SE LE HISO UN ABONO DE 3,200 EL SALDO ESTA EN PROCESO DE PAG</t>
        </r>
      </text>
    </comment>
    <comment ref="K110" authorId="0">
      <text>
        <r>
          <rPr>
            <b/>
            <sz val="9"/>
            <color indexed="81"/>
            <rFont val="Tahoma"/>
            <family val="2"/>
          </rPr>
          <t>henry_sencion:</t>
        </r>
        <r>
          <rPr>
            <sz val="9"/>
            <color indexed="81"/>
            <rFont val="Tahoma"/>
            <family val="2"/>
          </rPr>
          <t xml:space="preserve">
ESTA FACTURA SE LE HISO UN ABONO DE 3,200 EL SALDO ESTA EN PROCESO DE PAG</t>
        </r>
      </text>
    </comment>
  </commentList>
</comments>
</file>

<file path=xl/sharedStrings.xml><?xml version="1.0" encoding="utf-8"?>
<sst xmlns="http://schemas.openxmlformats.org/spreadsheetml/2006/main" count="366" uniqueCount="242">
  <si>
    <t>SUPLECA COMERCIAL, S.R.L.</t>
  </si>
  <si>
    <t>CANT.</t>
  </si>
  <si>
    <t>FACTURA NUM.</t>
  </si>
  <si>
    <t>FECHA FACTURA</t>
  </si>
  <si>
    <t>PROVEEDOR</t>
  </si>
  <si>
    <t>TOTAL FACTURA</t>
  </si>
  <si>
    <t>DE 0-30 DIAS</t>
  </si>
  <si>
    <t>DE 31-60 DIAS</t>
  </si>
  <si>
    <t>DE 61-90 DIAS</t>
  </si>
  <si>
    <t>DE 91-120 DIAS</t>
  </si>
  <si>
    <t>DE 121 A 180 DIAS</t>
  </si>
  <si>
    <t>DE 181 A 360 DIAS</t>
  </si>
  <si>
    <t>DE 12 A 24 MESES</t>
  </si>
  <si>
    <t>MAYOR DE 24 MESES</t>
  </si>
  <si>
    <t>RESUMEN DEL REPORTE DE ANTIGUEDAD DE SALDOS DE LAS CUENTAS POR PAGAR</t>
  </si>
  <si>
    <t>PERIODOS</t>
  </si>
  <si>
    <t>IMPORTE</t>
  </si>
  <si>
    <t>PARTICP. %</t>
  </si>
  <si>
    <t>DE 121-180 DIAS</t>
  </si>
  <si>
    <t>DE 181-360 DIAS</t>
  </si>
  <si>
    <t>DE 12 a 24 MESES</t>
  </si>
  <si>
    <t>TOTAL GENERAL MONTO PENTIENTE</t>
  </si>
  <si>
    <t>AYUNTAMIENTO DISTRITO NACIONAL</t>
  </si>
  <si>
    <t xml:space="preserve">ALVERYS MICHELLE </t>
  </si>
  <si>
    <t>CONSTRUCTURA FIPEC</t>
  </si>
  <si>
    <t>DELTA COMERCIAL</t>
  </si>
  <si>
    <t>EDITORA LISTIN DIARIO</t>
  </si>
  <si>
    <t>CORPORACION ESTATAL DE RADIO Y TELEVISION (CERTV)</t>
  </si>
  <si>
    <t>EDENORTE</t>
  </si>
  <si>
    <t>ISLA DOMINICANA DE PETROLEO</t>
  </si>
  <si>
    <t>MAYOBANES PERCINAR REYES</t>
  </si>
  <si>
    <t xml:space="preserve"> D&amp;H SERVICIOS DE MECANICA, S.R.L</t>
  </si>
  <si>
    <t>COMPU-OFFICE DOMINICANA</t>
  </si>
  <si>
    <t>D&amp;H SERVICIOS DE MECANICA</t>
  </si>
  <si>
    <t>DATACURSOS GACETA JUDICIAL</t>
  </si>
  <si>
    <t>DISTEC DISTRIBUIDORA TECNOLOLOGICA PARA EL CARIBE</t>
  </si>
  <si>
    <t>EDITORA HOY</t>
  </si>
  <si>
    <t>IMPRESORA R Y B</t>
  </si>
  <si>
    <t>JMP SOLUCIONES RAPIDAS,SRL</t>
  </si>
  <si>
    <t>KLAYRETDIGITAL</t>
  </si>
  <si>
    <t>OFFITEK</t>
  </si>
  <si>
    <t>OFICINA PRESIDENCIAL DE TECNOLOGIAS DE LA INFORMACION Y COMUNICACIÓN (OPTIC)</t>
  </si>
  <si>
    <t>OMEGA TECH S.A</t>
  </si>
  <si>
    <t>PICHARDO ALMONTE Y ASOCIADOS, S.R.L</t>
  </si>
  <si>
    <t>SERVICIOS GRAFICOS TITO</t>
  </si>
  <si>
    <t>SUPLECA COMERCIAL</t>
  </si>
  <si>
    <t>UNIVERSIDAD CATOLICA SANTO DOMINGO</t>
  </si>
  <si>
    <t>HOTEL COSTA LARIMAR</t>
  </si>
  <si>
    <t>ALVERYS MICHELLE,S.R.L</t>
  </si>
  <si>
    <t>EDESUR</t>
  </si>
  <si>
    <t>LUZ Y FUERZA</t>
  </si>
  <si>
    <t>ROMFER OFFICE STORE</t>
  </si>
  <si>
    <t>WICKED EVENTS &amp; TRAVEL</t>
  </si>
  <si>
    <t>AGUSTIN QUEZADA RODRIGUEZ</t>
  </si>
  <si>
    <t>ANA GENAO (AGUACIL)</t>
  </si>
  <si>
    <t>AYUNTAMIENTO DE MOCA</t>
  </si>
  <si>
    <t>CENTRAL ROMANA (IMP. NO COBRADOS)</t>
  </si>
  <si>
    <t>COAAROM</t>
  </si>
  <si>
    <t>COMEDORES ECONOMICOS</t>
  </si>
  <si>
    <t>CORPORACION DE ACUEDUCTO Y ALCANTARILLADO DE LA VEGA (CORAAVEGA)</t>
  </si>
  <si>
    <t>DR. ALFONSO MAIRENIO M. MATTA</t>
  </si>
  <si>
    <t>DR. ENGRACIAS VELAZQUEZ PUENTE</t>
  </si>
  <si>
    <t>FRANKLIN VALENTIN CRUZ TORRES</t>
  </si>
  <si>
    <t>FURVIA MONTERO</t>
  </si>
  <si>
    <t>INVERSIONES TARAMACA, S.A.</t>
  </si>
  <si>
    <t>LIC CARMEN MENDEZ PEÑA (ALGUACIL)</t>
  </si>
  <si>
    <t>MERCANTIL INVERSIONES SCOBORO</t>
  </si>
  <si>
    <t>MESON CIENFUEGOS</t>
  </si>
  <si>
    <t>RAMON CASTRO FAÑA (ALGUACIL)</t>
  </si>
  <si>
    <t>SOLUCIONES IMPRESAS, S.A</t>
  </si>
  <si>
    <t>TECNAS, S.A</t>
  </si>
  <si>
    <t>ALFREDO AQUINO</t>
  </si>
  <si>
    <t>ALQUILERES REPRESENTACIONES</t>
  </si>
  <si>
    <t>ALVERYS MICHELLE</t>
  </si>
  <si>
    <t>DELTA COMERCIAL, S.A</t>
  </si>
  <si>
    <t>19115881/NCF:1500003635</t>
  </si>
  <si>
    <t>NCF. 1500000076</t>
  </si>
  <si>
    <t>02/1500000002</t>
  </si>
  <si>
    <t>TOTAL</t>
  </si>
  <si>
    <t>353-2015/11500000353</t>
  </si>
  <si>
    <t>357-2015/11500000357</t>
  </si>
  <si>
    <t>NCF. 1500000023</t>
  </si>
  <si>
    <t>2019/1500002019</t>
  </si>
  <si>
    <t>354-2015/11500000354</t>
  </si>
  <si>
    <t>356-2015/11500000356</t>
  </si>
  <si>
    <t>355-2015/ NCF. 1500000355</t>
  </si>
  <si>
    <t>114/11500000114</t>
  </si>
  <si>
    <t>302/1500005220</t>
  </si>
  <si>
    <t>40-33798/1500012305</t>
  </si>
  <si>
    <t>01/ NCF:11500000001</t>
  </si>
  <si>
    <t>134/11500000134</t>
  </si>
  <si>
    <t>133/11500000133</t>
  </si>
  <si>
    <t>104531/1500010838</t>
  </si>
  <si>
    <t>151/11500000151</t>
  </si>
  <si>
    <t>145/11500000145</t>
  </si>
  <si>
    <t>16296/11500016296</t>
  </si>
  <si>
    <t>740/10100000740</t>
  </si>
  <si>
    <t>1384/11500001126</t>
  </si>
  <si>
    <t>643/11500000643</t>
  </si>
  <si>
    <t>1744/11500001744</t>
  </si>
  <si>
    <t>95/1500000095</t>
  </si>
  <si>
    <t>000016/NCF:11500002822</t>
  </si>
  <si>
    <t>9430/10107319430</t>
  </si>
  <si>
    <t>S/N</t>
  </si>
  <si>
    <t>01-00061687</t>
  </si>
  <si>
    <t>4058007/1951825</t>
  </si>
  <si>
    <t>985222/1500001340</t>
  </si>
  <si>
    <t>0311-2013</t>
  </si>
  <si>
    <t>30011/1500001079</t>
  </si>
  <si>
    <t>169/1500000169</t>
  </si>
  <si>
    <t>166/1500000166</t>
  </si>
  <si>
    <t>164/1500000164</t>
  </si>
  <si>
    <t>B-0011644/11500001009</t>
  </si>
  <si>
    <t>B-0011245/11500000980</t>
  </si>
  <si>
    <t>B-0011376/11500000991</t>
  </si>
  <si>
    <t>B-0011910/11500001038</t>
  </si>
  <si>
    <t>B-0011535/11500001005</t>
  </si>
  <si>
    <t>77229/11500002553</t>
  </si>
  <si>
    <t>11416/11500002513</t>
  </si>
  <si>
    <t>NO.CERTIF 16122-2014</t>
  </si>
  <si>
    <t>9883/11500001720</t>
  </si>
  <si>
    <t>69369/11500001708</t>
  </si>
  <si>
    <t>18/11506402318</t>
  </si>
  <si>
    <t>NO TIENE NCF SON CONTRATO ABALADO POR CGR</t>
  </si>
  <si>
    <t>172/1500000172</t>
  </si>
  <si>
    <t>173/1500000173</t>
  </si>
  <si>
    <t>171/1500000171</t>
  </si>
  <si>
    <t>160/1500000161</t>
  </si>
  <si>
    <t>77699/11500002597</t>
  </si>
  <si>
    <t>365-2015/ NCF. 1500000365</t>
  </si>
  <si>
    <t>P55007/ NCF: 1500018804</t>
  </si>
  <si>
    <t>88/NCF:1500000088</t>
  </si>
  <si>
    <t>855/1502112855</t>
  </si>
  <si>
    <t>373-2015/1500000373</t>
  </si>
  <si>
    <t>NCF. 1500000046</t>
  </si>
  <si>
    <t>113/11500000113</t>
  </si>
  <si>
    <t>1474/ NCF. 1500001200</t>
  </si>
  <si>
    <t>INFORMACIONES FINANCIERAS</t>
  </si>
  <si>
    <t>UNIDAD DE AUDITORIA INTERNA DE MINISTERIO DE TRABAJO</t>
  </si>
  <si>
    <t xml:space="preserve"> BALANCE AL CIERRE DEL MES:</t>
  </si>
  <si>
    <t xml:space="preserve"> MENOS:</t>
  </si>
  <si>
    <t xml:space="preserve"> BALANCE DEL MES ANTERIOR:</t>
  </si>
  <si>
    <t xml:space="preserve"> MOVIMIENTO DEL MES:</t>
  </si>
  <si>
    <t xml:space="preserve"> OBSERVACIONES: ___________________________________________________________________</t>
  </si>
  <si>
    <t xml:space="preserve"> ____________________________________________________________________________________________</t>
  </si>
  <si>
    <t>ANTIGÜEDAD DE SALDOS</t>
  </si>
  <si>
    <t>31 - 60 Dias:</t>
  </si>
  <si>
    <t>61 - 90 Dias:</t>
  </si>
  <si>
    <t xml:space="preserve"> 91 - 120 Dias:</t>
  </si>
  <si>
    <t>VER DETALLE DE LAS CUENTAS POR PAGAR SEGÚN RELACION ENVIADA A LA DUAIG</t>
  </si>
  <si>
    <t xml:space="preserve"> 0 - 30 Dias :</t>
  </si>
  <si>
    <t>%</t>
  </si>
  <si>
    <t>Mas de 121 -180 Dias___________</t>
  </si>
  <si>
    <t>181-A 360-DIAS</t>
  </si>
  <si>
    <t>1500/1500000063</t>
  </si>
  <si>
    <t>FEG 1032/1500011999</t>
  </si>
  <si>
    <t>MILENA TOURS</t>
  </si>
  <si>
    <t>P59928/1500019302</t>
  </si>
  <si>
    <t>NCF:1500000083</t>
  </si>
  <si>
    <t>1368/1500000052</t>
  </si>
  <si>
    <t>1490/1500000061</t>
  </si>
  <si>
    <t>1141/1500000055</t>
  </si>
  <si>
    <t>NCF. 1500000070</t>
  </si>
  <si>
    <t>NCF. 1500000071</t>
  </si>
  <si>
    <t>NCF. 1500000068</t>
  </si>
  <si>
    <t>NCF:1500000069</t>
  </si>
  <si>
    <t>TRICOM</t>
  </si>
  <si>
    <t>FV-02-1666899/150050970</t>
  </si>
  <si>
    <t>AGUA CRYSTAL</t>
  </si>
  <si>
    <t>NCF:1500000088</t>
  </si>
  <si>
    <t>P62342/1500019567</t>
  </si>
  <si>
    <t>NCF:1500609165</t>
  </si>
  <si>
    <t>NCF:1500610533</t>
  </si>
  <si>
    <t>NCF:1500610746</t>
  </si>
  <si>
    <t>NCF:1500608113</t>
  </si>
  <si>
    <t>NCF:1500609272</t>
  </si>
  <si>
    <t>NCF:1500608355</t>
  </si>
  <si>
    <t>NCF:1500608779</t>
  </si>
  <si>
    <t>NCF:1500608773</t>
  </si>
  <si>
    <t>NCF:1500610130</t>
  </si>
  <si>
    <t>NCF:1500609380</t>
  </si>
  <si>
    <t>NCF:1500609609</t>
  </si>
  <si>
    <t>NCF:1500610822</t>
  </si>
  <si>
    <t>NCF:1500611177</t>
  </si>
  <si>
    <t>0000129028/1500011522</t>
  </si>
  <si>
    <t>LISTIN DIARIO</t>
  </si>
  <si>
    <t>00920465/1500002903</t>
  </si>
  <si>
    <t>NCF:1500000401</t>
  </si>
  <si>
    <t>NCF:1500000403</t>
  </si>
  <si>
    <t>1566/1500000068</t>
  </si>
  <si>
    <t>NCF:1500000291</t>
  </si>
  <si>
    <t>WORLD TELEVISION</t>
  </si>
  <si>
    <t>9870/NCF:1500009092</t>
  </si>
  <si>
    <t>P60922/15000195</t>
  </si>
  <si>
    <t>932389 NCF:1500011530</t>
  </si>
  <si>
    <t>932400 NCF: 1500011533</t>
  </si>
  <si>
    <t>TK0000249/NCF. 11500000207</t>
  </si>
  <si>
    <t>TK0000255 NCF:1500000212</t>
  </si>
  <si>
    <t>500000683/1500000683</t>
  </si>
  <si>
    <t>P60924/ 1500019514</t>
  </si>
  <si>
    <t>328752/1500535497</t>
  </si>
  <si>
    <t>328866/1500535592</t>
  </si>
  <si>
    <t>328818/1500535547</t>
  </si>
  <si>
    <t>328851/1500535577</t>
  </si>
  <si>
    <t>328822/1500535551</t>
  </si>
  <si>
    <t>328862/1500535588</t>
  </si>
  <si>
    <t>328840/1500535567</t>
  </si>
  <si>
    <t>328793/1500535524</t>
  </si>
  <si>
    <t>498744/1500536290</t>
  </si>
  <si>
    <t>543504/1500536312</t>
  </si>
  <si>
    <t>450028/1500536208</t>
  </si>
  <si>
    <t>450002/1500536190</t>
  </si>
  <si>
    <t>450006/1500536194</t>
  </si>
  <si>
    <t>NCF:1500000079</t>
  </si>
  <si>
    <t>NCF:1500000082</t>
  </si>
  <si>
    <t>NCF:1500000084</t>
  </si>
  <si>
    <t>NCF. 1500000078</t>
  </si>
  <si>
    <t>85/1500000085</t>
  </si>
  <si>
    <t>ALVERYS MICHELLE, S.R.L</t>
  </si>
  <si>
    <t>NCF:1500000077</t>
  </si>
  <si>
    <t>NCF:1500000086</t>
  </si>
  <si>
    <t>P61038/1500019426</t>
  </si>
  <si>
    <t>25/09/20165</t>
  </si>
  <si>
    <t>P61090/1500019427</t>
  </si>
  <si>
    <t>P60760/1500019372</t>
  </si>
  <si>
    <t>P60903/1500019404</t>
  </si>
  <si>
    <t>P60761/150001937</t>
  </si>
  <si>
    <t>P60904/1500019405</t>
  </si>
  <si>
    <t>290742/1500533390</t>
  </si>
  <si>
    <t>6043/1500000176</t>
  </si>
  <si>
    <t>EQUIPO DIESEL,S.A</t>
  </si>
  <si>
    <t>6234/1500000178</t>
  </si>
  <si>
    <t>100015828 NCF: 1500000532</t>
  </si>
  <si>
    <t>METRO TECNOLOGIA METROTEC</t>
  </si>
  <si>
    <t>1231315687/1500000988</t>
  </si>
  <si>
    <t>A83784/1500000671</t>
  </si>
  <si>
    <t>1489/1500000060</t>
  </si>
  <si>
    <t>FTD-00233883/1500003487</t>
  </si>
  <si>
    <t>GRUPO DIARIO LIBRE</t>
  </si>
  <si>
    <t>927689/ 1500011126</t>
  </si>
  <si>
    <t>MINISTERIO DE TRABAJO</t>
  </si>
  <si>
    <t>REPORTE DE FACTURAS POR ANTIGUEDAD DE SALDO DESDE EL 17/08/2012 AL 31/10/2015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</si>
</sst>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33" borderId="0" xfId="0" applyFill="1"/>
    <xf numFmtId="1" fontId="0" fillId="33" borderId="0" xfId="0" applyNumberFormat="1" applyFill="1"/>
    <xf numFmtId="2" fontId="0" fillId="33" borderId="0" xfId="0" applyNumberFormat="1" applyFill="1"/>
    <xf numFmtId="0" fontId="19" fillId="33" borderId="0" xfId="0" applyFont="1" applyFill="1"/>
    <xf numFmtId="164" fontId="21" fillId="33" borderId="10" xfId="1" applyNumberFormat="1" applyFont="1" applyFill="1" applyBorder="1" applyAlignment="1">
      <alignment horizontal="center"/>
    </xf>
    <xf numFmtId="164" fontId="19" fillId="33" borderId="10" xfId="1" applyNumberFormat="1" applyFont="1" applyFill="1" applyBorder="1"/>
    <xf numFmtId="164" fontId="0" fillId="33" borderId="0" xfId="1" applyNumberFormat="1" applyFont="1" applyFill="1"/>
    <xf numFmtId="0" fontId="16" fillId="33" borderId="0" xfId="0" applyFont="1" applyFill="1" applyAlignment="1"/>
    <xf numFmtId="1" fontId="16" fillId="33" borderId="0" xfId="0" applyNumberFormat="1" applyFont="1" applyFill="1"/>
    <xf numFmtId="1" fontId="0" fillId="33" borderId="0" xfId="0" applyNumberFormat="1" applyFill="1" applyAlignment="1">
      <alignment horizontal="center"/>
    </xf>
    <xf numFmtId="0" fontId="0" fillId="33" borderId="12" xfId="0" applyFill="1" applyBorder="1" applyAlignment="1">
      <alignment horizontal="center"/>
    </xf>
    <xf numFmtId="1" fontId="0" fillId="33" borderId="12" xfId="0" applyNumberFormat="1" applyFill="1" applyBorder="1"/>
    <xf numFmtId="2" fontId="0" fillId="33" borderId="12" xfId="0" applyNumberFormat="1" applyFill="1" applyBorder="1"/>
    <xf numFmtId="0" fontId="0" fillId="33" borderId="0" xfId="0" applyFill="1" applyAlignment="1">
      <alignment horizontal="center"/>
    </xf>
    <xf numFmtId="4" fontId="0" fillId="33" borderId="0" xfId="0" applyNumberFormat="1" applyFill="1"/>
    <xf numFmtId="164" fontId="19" fillId="33" borderId="13" xfId="1" applyNumberFormat="1" applyFont="1" applyFill="1" applyBorder="1"/>
    <xf numFmtId="43" fontId="27" fillId="33" borderId="10" xfId="1" applyFont="1" applyFill="1" applyBorder="1" applyAlignment="1">
      <alignment horizontal="center" vertical="center"/>
    </xf>
    <xf numFmtId="43" fontId="0" fillId="33" borderId="10" xfId="1" applyFont="1" applyFill="1" applyBorder="1" applyAlignment="1">
      <alignment horizontal="center" vertical="center"/>
    </xf>
    <xf numFmtId="43" fontId="27" fillId="33" borderId="13" xfId="1" applyFont="1" applyFill="1" applyBorder="1" applyAlignment="1">
      <alignment horizontal="center" vertical="center"/>
    </xf>
    <xf numFmtId="43" fontId="1" fillId="33" borderId="10" xfId="1" applyFont="1" applyFill="1" applyBorder="1" applyAlignment="1">
      <alignment horizontal="center" vertical="center"/>
    </xf>
    <xf numFmtId="14" fontId="0" fillId="33" borderId="10" xfId="0" applyNumberFormat="1" applyFont="1" applyFill="1" applyBorder="1" applyAlignment="1">
      <alignment horizontal="center" vertical="center"/>
    </xf>
    <xf numFmtId="14" fontId="0" fillId="33" borderId="10" xfId="0" applyNumberFormat="1" applyFont="1" applyFill="1" applyBorder="1" applyAlignment="1">
      <alignment horizontal="center" vertical="center" wrapText="1"/>
    </xf>
    <xf numFmtId="14" fontId="0" fillId="33" borderId="10" xfId="0" applyNumberFormat="1" applyFill="1" applyBorder="1" applyAlignment="1">
      <alignment horizontal="center" vertical="center"/>
    </xf>
    <xf numFmtId="14" fontId="0" fillId="33" borderId="14" xfId="0" applyNumberFormat="1" applyFont="1" applyFill="1" applyBorder="1" applyAlignment="1">
      <alignment horizontal="center" vertical="center"/>
    </xf>
    <xf numFmtId="14" fontId="24" fillId="33" borderId="10" xfId="0" applyNumberFormat="1" applyFont="1" applyFill="1" applyBorder="1" applyAlignment="1">
      <alignment horizontal="center" vertical="center"/>
    </xf>
    <xf numFmtId="43" fontId="0" fillId="33" borderId="0" xfId="1" applyFont="1" applyFill="1"/>
    <xf numFmtId="43" fontId="16" fillId="33" borderId="0" xfId="1" applyFont="1" applyFill="1"/>
    <xf numFmtId="43" fontId="0" fillId="33" borderId="12" xfId="1" applyFont="1" applyFill="1" applyBorder="1"/>
    <xf numFmtId="43" fontId="16" fillId="33" borderId="11" xfId="1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6" fillId="0" borderId="18" xfId="0" applyFont="1" applyBorder="1"/>
    <xf numFmtId="0" fontId="16" fillId="0" borderId="0" xfId="0" applyFont="1" applyBorder="1"/>
    <xf numFmtId="0" fontId="0" fillId="0" borderId="0" xfId="0" applyBorder="1" applyAlignment="1">
      <alignment horizontal="center"/>
    </xf>
    <xf numFmtId="43" fontId="0" fillId="0" borderId="0" xfId="1" applyFont="1"/>
    <xf numFmtId="0" fontId="21" fillId="0" borderId="18" xfId="0" applyFont="1" applyBorder="1"/>
    <xf numFmtId="43" fontId="16" fillId="36" borderId="0" xfId="1" applyFont="1" applyFill="1" applyBorder="1"/>
    <xf numFmtId="43" fontId="0" fillId="33" borderId="0" xfId="1" applyFont="1" applyFill="1" applyBorder="1"/>
    <xf numFmtId="43" fontId="16" fillId="33" borderId="0" xfId="1" applyFont="1" applyFill="1" applyBorder="1"/>
    <xf numFmtId="43" fontId="0" fillId="0" borderId="0" xfId="0" applyNumberFormat="1"/>
    <xf numFmtId="0" fontId="0" fillId="0" borderId="0" xfId="0" applyBorder="1" applyAlignment="1">
      <alignment horizontal="right"/>
    </xf>
    <xf numFmtId="0" fontId="31" fillId="0" borderId="0" xfId="0" applyFont="1" applyBorder="1" applyAlignment="1">
      <alignment horizontal="center"/>
    </xf>
    <xf numFmtId="0" fontId="0" fillId="33" borderId="0" xfId="0" applyFill="1" applyBorder="1"/>
    <xf numFmtId="0" fontId="0" fillId="0" borderId="0" xfId="0" applyFill="1" applyBorder="1"/>
    <xf numFmtId="1" fontId="0" fillId="33" borderId="0" xfId="0" applyNumberFormat="1" applyFill="1" applyAlignment="1">
      <alignment horizontal="center"/>
    </xf>
    <xf numFmtId="0" fontId="21" fillId="33" borderId="10" xfId="1" applyNumberFormat="1" applyFont="1" applyFill="1" applyBorder="1" applyAlignment="1">
      <alignment horizontal="right"/>
    </xf>
    <xf numFmtId="0" fontId="21" fillId="33" borderId="10" xfId="0" applyNumberFormat="1" applyFont="1" applyFill="1" applyBorder="1" applyAlignment="1">
      <alignment horizontal="right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1" fillId="33" borderId="13" xfId="1" applyNumberFormat="1" applyFont="1" applyFill="1" applyBorder="1" applyAlignment="1">
      <alignment horizontal="right"/>
    </xf>
    <xf numFmtId="0" fontId="20" fillId="33" borderId="21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left" vertical="center"/>
    </xf>
    <xf numFmtId="14" fontId="23" fillId="34" borderId="10" xfId="0" applyNumberFormat="1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left" vertical="center" wrapText="1"/>
    </xf>
    <xf numFmtId="43" fontId="22" fillId="34" borderId="10" xfId="1" applyFont="1" applyFill="1" applyBorder="1" applyAlignment="1">
      <alignment horizontal="center" vertical="center"/>
    </xf>
    <xf numFmtId="43" fontId="22" fillId="38" borderId="10" xfId="1" applyFont="1" applyFill="1" applyBorder="1"/>
    <xf numFmtId="14" fontId="23" fillId="34" borderId="10" xfId="0" applyNumberFormat="1" applyFont="1" applyFill="1" applyBorder="1" applyAlignment="1">
      <alignment horizontal="center" vertical="center"/>
    </xf>
    <xf numFmtId="43" fontId="23" fillId="34" borderId="10" xfId="1" applyFont="1" applyFill="1" applyBorder="1" applyAlignment="1">
      <alignment horizontal="center" vertical="center"/>
    </xf>
    <xf numFmtId="1" fontId="20" fillId="33" borderId="22" xfId="0" applyNumberFormat="1" applyFont="1" applyFill="1" applyBorder="1" applyAlignment="1">
      <alignment horizontal="center" vertical="center" wrapText="1"/>
    </xf>
    <xf numFmtId="1" fontId="20" fillId="33" borderId="21" xfId="0" applyNumberFormat="1" applyFont="1" applyFill="1" applyBorder="1" applyAlignment="1">
      <alignment horizontal="center" vertical="center" wrapText="1"/>
    </xf>
    <xf numFmtId="43" fontId="20" fillId="33" borderId="21" xfId="1" applyFont="1" applyFill="1" applyBorder="1" applyAlignment="1">
      <alignment horizontal="center" vertical="center" wrapText="1"/>
    </xf>
    <xf numFmtId="164" fontId="20" fillId="33" borderId="22" xfId="1" applyNumberFormat="1" applyFont="1" applyFill="1" applyBorder="1" applyAlignment="1">
      <alignment horizontal="center" vertical="center" wrapText="1"/>
    </xf>
    <xf numFmtId="164" fontId="20" fillId="33" borderId="21" xfId="1" applyNumberFormat="1" applyFont="1" applyFill="1" applyBorder="1" applyAlignment="1">
      <alignment horizontal="center" vertical="center" wrapText="1"/>
    </xf>
    <xf numFmtId="43" fontId="22" fillId="33" borderId="20" xfId="1" applyFont="1" applyFill="1" applyBorder="1"/>
    <xf numFmtId="0" fontId="21" fillId="33" borderId="0" xfId="1" applyNumberFormat="1" applyFont="1" applyFill="1" applyBorder="1" applyAlignment="1">
      <alignment horizontal="right"/>
    </xf>
    <xf numFmtId="0" fontId="0" fillId="33" borderId="0" xfId="0" applyFill="1" applyBorder="1" applyAlignment="1">
      <alignment horizontal="left" vertical="center"/>
    </xf>
    <xf numFmtId="14" fontId="0" fillId="33" borderId="0" xfId="0" applyNumberFormat="1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left" vertical="center" wrapText="1"/>
    </xf>
    <xf numFmtId="43" fontId="1" fillId="33" borderId="0" xfId="1" applyFont="1" applyFill="1" applyBorder="1" applyAlignment="1">
      <alignment horizontal="center" vertical="center"/>
    </xf>
    <xf numFmtId="164" fontId="19" fillId="33" borderId="0" xfId="1" applyNumberFormat="1" applyFont="1" applyFill="1" applyBorder="1"/>
    <xf numFmtId="14" fontId="0" fillId="33" borderId="0" xfId="0" applyNumberFormat="1" applyFont="1" applyFill="1" applyBorder="1" applyAlignment="1">
      <alignment horizontal="center" vertical="center"/>
    </xf>
    <xf numFmtId="43" fontId="19" fillId="33" borderId="0" xfId="1" applyFont="1" applyFill="1" applyBorder="1"/>
    <xf numFmtId="43" fontId="16" fillId="33" borderId="0" xfId="1" applyFont="1" applyFill="1" applyAlignment="1">
      <alignment horizontal="center"/>
    </xf>
    <xf numFmtId="43" fontId="0" fillId="33" borderId="0" xfId="1" applyFont="1" applyFill="1" applyAlignment="1">
      <alignment horizontal="center"/>
    </xf>
    <xf numFmtId="9" fontId="0" fillId="33" borderId="0" xfId="44" applyFont="1" applyFill="1" applyAlignment="1">
      <alignment horizontal="left"/>
    </xf>
    <xf numFmtId="1" fontId="16" fillId="33" borderId="0" xfId="0" applyNumberFormat="1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33" borderId="23" xfId="1" applyNumberFormat="1" applyFont="1" applyFill="1" applyBorder="1" applyAlignment="1">
      <alignment horizontal="right"/>
    </xf>
    <xf numFmtId="0" fontId="23" fillId="34" borderId="23" xfId="0" applyFont="1" applyFill="1" applyBorder="1" applyAlignment="1">
      <alignment horizontal="left" vertical="center" wrapText="1"/>
    </xf>
    <xf numFmtId="14" fontId="23" fillId="34" borderId="12" xfId="0" applyNumberFormat="1" applyFont="1" applyFill="1" applyBorder="1" applyAlignment="1">
      <alignment horizontal="center" vertical="center"/>
    </xf>
    <xf numFmtId="43" fontId="16" fillId="34" borderId="0" xfId="1" applyFont="1" applyFill="1" applyBorder="1"/>
    <xf numFmtId="0" fontId="0" fillId="37" borderId="0" xfId="0" applyFill="1" applyBorder="1"/>
    <xf numFmtId="0" fontId="21" fillId="37" borderId="0" xfId="0" applyFont="1" applyFill="1" applyBorder="1" applyAlignment="1">
      <alignment horizontal="center"/>
    </xf>
    <xf numFmtId="43" fontId="0" fillId="0" borderId="19" xfId="1" applyFont="1" applyBorder="1"/>
    <xf numFmtId="43" fontId="0" fillId="0" borderId="19" xfId="0" applyNumberFormat="1" applyBorder="1"/>
    <xf numFmtId="0" fontId="0" fillId="0" borderId="26" xfId="0" applyBorder="1"/>
    <xf numFmtId="0" fontId="0" fillId="0" borderId="27" xfId="0" applyBorder="1"/>
    <xf numFmtId="43" fontId="16" fillId="38" borderId="19" xfId="1" applyFont="1" applyFill="1" applyBorder="1"/>
    <xf numFmtId="43" fontId="16" fillId="38" borderId="19" xfId="0" applyNumberFormat="1" applyFont="1" applyFill="1" applyBorder="1"/>
    <xf numFmtId="43" fontId="16" fillId="38" borderId="0" xfId="1" applyFont="1" applyFill="1" applyBorder="1"/>
    <xf numFmtId="43" fontId="27" fillId="33" borderId="14" xfId="1" applyFont="1" applyFill="1" applyBorder="1" applyAlignment="1">
      <alignment horizontal="center" vertical="center"/>
    </xf>
    <xf numFmtId="43" fontId="23" fillId="34" borderId="24" xfId="1" applyFont="1" applyFill="1" applyBorder="1" applyAlignment="1">
      <alignment horizontal="left" vertical="center" wrapText="1"/>
    </xf>
    <xf numFmtId="0" fontId="21" fillId="33" borderId="0" xfId="0" applyFont="1" applyFill="1" applyBorder="1"/>
    <xf numFmtId="0" fontId="21" fillId="33" borderId="0" xfId="0" applyFont="1" applyFill="1" applyBorder="1" applyAlignment="1">
      <alignment wrapText="1"/>
    </xf>
    <xf numFmtId="0" fontId="24" fillId="33" borderId="10" xfId="0" applyNumberFormat="1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29" xfId="0" applyFont="1" applyFill="1" applyBorder="1" applyAlignment="1">
      <alignment horizontal="center" vertical="center" wrapText="1"/>
    </xf>
    <xf numFmtId="43" fontId="0" fillId="33" borderId="14" xfId="1" applyFont="1" applyFill="1" applyBorder="1" applyAlignment="1">
      <alignment horizontal="center" vertical="center"/>
    </xf>
    <xf numFmtId="14" fontId="0" fillId="33" borderId="14" xfId="0" applyNumberFormat="1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 wrapText="1"/>
    </xf>
    <xf numFmtId="0" fontId="0" fillId="33" borderId="30" xfId="0" applyFill="1" applyBorder="1" applyAlignment="1">
      <alignment horizontal="center" vertical="center" wrapText="1"/>
    </xf>
    <xf numFmtId="0" fontId="0" fillId="33" borderId="31" xfId="0" applyFill="1" applyBorder="1" applyAlignment="1">
      <alignment horizontal="center" vertical="center" wrapText="1"/>
    </xf>
    <xf numFmtId="0" fontId="0" fillId="33" borderId="28" xfId="0" applyFont="1" applyFill="1" applyBorder="1" applyAlignment="1">
      <alignment horizontal="center" vertical="center" wrapText="1"/>
    </xf>
    <xf numFmtId="43" fontId="19" fillId="33" borderId="10" xfId="1" applyFont="1" applyFill="1" applyBorder="1"/>
    <xf numFmtId="43" fontId="19" fillId="33" borderId="14" xfId="1" applyFont="1" applyFill="1" applyBorder="1"/>
    <xf numFmtId="43" fontId="1" fillId="33" borderId="10" xfId="1" applyFont="1" applyFill="1" applyBorder="1" applyAlignment="1"/>
    <xf numFmtId="43" fontId="19" fillId="33" borderId="10" xfId="1" applyFont="1" applyFill="1" applyBorder="1" applyAlignment="1">
      <alignment horizontal="right"/>
    </xf>
    <xf numFmtId="0" fontId="26" fillId="33" borderId="10" xfId="0" applyFont="1" applyFill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0" fontId="28" fillId="33" borderId="10" xfId="0" applyFont="1" applyFill="1" applyBorder="1" applyAlignment="1">
      <alignment horizontal="center"/>
    </xf>
    <xf numFmtId="14" fontId="0" fillId="33" borderId="31" xfId="0" applyNumberForma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33" borderId="29" xfId="0" applyNumberForma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33" borderId="17" xfId="0" applyNumberFormat="1" applyFill="1" applyBorder="1" applyAlignment="1">
      <alignment horizontal="center" vertical="center"/>
    </xf>
    <xf numFmtId="14" fontId="0" fillId="33" borderId="17" xfId="0" applyNumberFormat="1" applyFont="1" applyFill="1" applyBorder="1" applyAlignment="1">
      <alignment horizontal="center" vertical="center" wrapText="1"/>
    </xf>
    <xf numFmtId="14" fontId="0" fillId="33" borderId="17" xfId="0" applyNumberFormat="1" applyFont="1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 wrapText="1"/>
    </xf>
    <xf numFmtId="14" fontId="0" fillId="33" borderId="13" xfId="0" applyNumberFormat="1" applyFont="1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43" fontId="27" fillId="33" borderId="14" xfId="1" applyFont="1" applyFill="1" applyBorder="1" applyAlignment="1">
      <alignment horizontal="right" vertical="center"/>
    </xf>
    <xf numFmtId="14" fontId="0" fillId="0" borderId="28" xfId="0" applyNumberFormat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14" fontId="0" fillId="33" borderId="13" xfId="0" applyNumberFormat="1" applyFont="1" applyFill="1" applyBorder="1" applyAlignment="1">
      <alignment horizontal="center" vertical="center" wrapText="1"/>
    </xf>
    <xf numFmtId="43" fontId="0" fillId="33" borderId="13" xfId="1" applyFont="1" applyFill="1" applyBorder="1" applyAlignment="1">
      <alignment horizontal="center" vertical="center"/>
    </xf>
    <xf numFmtId="14" fontId="0" fillId="33" borderId="13" xfId="0" applyNumberFormat="1" applyFill="1" applyBorder="1" applyAlignment="1">
      <alignment horizontal="center" vertical="center"/>
    </xf>
    <xf numFmtId="43" fontId="1" fillId="33" borderId="13" xfId="1" applyFont="1" applyFill="1" applyBorder="1" applyAlignment="1">
      <alignment horizontal="center" vertical="center"/>
    </xf>
    <xf numFmtId="14" fontId="0" fillId="33" borderId="32" xfId="0" applyNumberFormat="1" applyFont="1" applyFill="1" applyBorder="1" applyAlignment="1">
      <alignment horizontal="center" vertical="center" wrapText="1"/>
    </xf>
    <xf numFmtId="164" fontId="19" fillId="33" borderId="33" xfId="1" applyNumberFormat="1" applyFont="1" applyFill="1" applyBorder="1"/>
    <xf numFmtId="164" fontId="19" fillId="33" borderId="34" xfId="1" applyNumberFormat="1" applyFont="1" applyFill="1" applyBorder="1"/>
    <xf numFmtId="164" fontId="19" fillId="33" borderId="21" xfId="1" applyNumberFormat="1" applyFont="1" applyFill="1" applyBorder="1"/>
    <xf numFmtId="0" fontId="23" fillId="34" borderId="21" xfId="0" applyFont="1" applyFill="1" applyBorder="1" applyAlignment="1">
      <alignment horizontal="left" vertical="center" wrapText="1"/>
    </xf>
    <xf numFmtId="1" fontId="18" fillId="33" borderId="0" xfId="0" applyNumberFormat="1" applyFont="1" applyFill="1" applyAlignment="1">
      <alignment horizontal="center"/>
    </xf>
    <xf numFmtId="1" fontId="16" fillId="33" borderId="0" xfId="0" applyNumberFormat="1" applyFont="1" applyFill="1" applyAlignment="1">
      <alignment horizontal="center"/>
    </xf>
    <xf numFmtId="2" fontId="16" fillId="33" borderId="0" xfId="0" applyNumberFormat="1" applyFont="1" applyFill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" xfId="43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199</xdr:row>
      <xdr:rowOff>0</xdr:rowOff>
    </xdr:from>
    <xdr:to>
      <xdr:col>6</xdr:col>
      <xdr:colOff>504825</xdr:colOff>
      <xdr:row>199</xdr:row>
      <xdr:rowOff>0</xdr:rowOff>
    </xdr:to>
    <xdr:cxnSp macro="">
      <xdr:nvCxnSpPr>
        <xdr:cNvPr id="6" name="5 Conector recto"/>
        <xdr:cNvCxnSpPr/>
      </xdr:nvCxnSpPr>
      <xdr:spPr>
        <a:xfrm>
          <a:off x="7705725" y="50568225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200</xdr:row>
      <xdr:rowOff>0</xdr:rowOff>
    </xdr:from>
    <xdr:to>
      <xdr:col>6</xdr:col>
      <xdr:colOff>514350</xdr:colOff>
      <xdr:row>200</xdr:row>
      <xdr:rowOff>0</xdr:rowOff>
    </xdr:to>
    <xdr:cxnSp macro="">
      <xdr:nvCxnSpPr>
        <xdr:cNvPr id="7" name="6 Conector recto"/>
        <xdr:cNvCxnSpPr/>
      </xdr:nvCxnSpPr>
      <xdr:spPr>
        <a:xfrm>
          <a:off x="7715250" y="507682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199</xdr:row>
      <xdr:rowOff>180975</xdr:rowOff>
    </xdr:from>
    <xdr:to>
      <xdr:col>6</xdr:col>
      <xdr:colOff>523875</xdr:colOff>
      <xdr:row>199</xdr:row>
      <xdr:rowOff>180975</xdr:rowOff>
    </xdr:to>
    <xdr:cxnSp macro="">
      <xdr:nvCxnSpPr>
        <xdr:cNvPr id="8" name="7 Conector recto"/>
        <xdr:cNvCxnSpPr/>
      </xdr:nvCxnSpPr>
      <xdr:spPr>
        <a:xfrm>
          <a:off x="7724775" y="5074920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8"/>
  <sheetViews>
    <sheetView tabSelected="1" workbookViewId="0">
      <pane ySplit="6" topLeftCell="A7" activePane="bottomLeft" state="frozen"/>
      <selection pane="bottomLeft" activeCell="A3" sqref="A3:M3"/>
    </sheetView>
  </sheetViews>
  <sheetFormatPr defaultColWidth="11.42578125" defaultRowHeight="15"/>
  <cols>
    <col min="1" max="1" width="8.28515625" style="1" customWidth="1"/>
    <col min="2" max="2" width="30.42578125" style="2" customWidth="1"/>
    <col min="3" max="3" width="14.5703125" style="1" customWidth="1"/>
    <col min="4" max="4" width="37" style="2" customWidth="1"/>
    <col min="5" max="5" width="19.85546875" style="26" customWidth="1"/>
    <col min="6" max="6" width="18.85546875" style="2" bestFit="1" customWidth="1"/>
    <col min="7" max="7" width="14.7109375" style="2" customWidth="1"/>
    <col min="8" max="8" width="16.140625" style="2" customWidth="1"/>
    <col min="9" max="9" width="14.28515625" style="2" customWidth="1"/>
    <col min="10" max="10" width="14.42578125" style="2" bestFit="1" customWidth="1"/>
    <col min="11" max="13" width="15.140625" style="2" bestFit="1" customWidth="1"/>
    <col min="14" max="16384" width="11.42578125" style="1"/>
  </cols>
  <sheetData>
    <row r="2" spans="1:13" ht="23.25">
      <c r="A2" s="147" t="s">
        <v>240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>
      <c r="A3" s="148" t="s">
        <v>241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5" spans="1:13" ht="15.75" thickBot="1"/>
    <row r="6" spans="1:13" s="4" customFormat="1" ht="38.25" customHeight="1" thickBot="1">
      <c r="A6" s="57" t="s">
        <v>1</v>
      </c>
      <c r="B6" s="69" t="s">
        <v>2</v>
      </c>
      <c r="C6" s="57" t="s">
        <v>3</v>
      </c>
      <c r="D6" s="70" t="s">
        <v>4</v>
      </c>
      <c r="E6" s="71" t="s">
        <v>5</v>
      </c>
      <c r="F6" s="72" t="s">
        <v>6</v>
      </c>
      <c r="G6" s="73" t="s">
        <v>7</v>
      </c>
      <c r="H6" s="72" t="s">
        <v>8</v>
      </c>
      <c r="I6" s="73" t="s">
        <v>9</v>
      </c>
      <c r="J6" s="73" t="s">
        <v>10</v>
      </c>
      <c r="K6" s="73" t="s">
        <v>11</v>
      </c>
      <c r="L6" s="73" t="s">
        <v>12</v>
      </c>
      <c r="M6" s="73" t="s">
        <v>13</v>
      </c>
    </row>
    <row r="7" spans="1:13" s="4" customFormat="1" ht="15.75">
      <c r="A7" s="56">
        <v>1</v>
      </c>
      <c r="B7" s="52" t="s">
        <v>167</v>
      </c>
      <c r="C7" s="23">
        <v>42296</v>
      </c>
      <c r="D7" s="53" t="s">
        <v>168</v>
      </c>
      <c r="E7" s="17">
        <v>82662</v>
      </c>
      <c r="F7" s="17">
        <v>82662</v>
      </c>
      <c r="G7" s="16"/>
      <c r="H7" s="16"/>
      <c r="I7" s="16"/>
      <c r="J7" s="16"/>
      <c r="K7" s="16"/>
      <c r="L7" s="16"/>
      <c r="M7" s="16"/>
    </row>
    <row r="8" spans="1:13" s="4" customFormat="1" ht="15.75">
      <c r="A8" s="51">
        <v>2</v>
      </c>
      <c r="B8" s="52" t="s">
        <v>169</v>
      </c>
      <c r="C8" s="23">
        <v>42283</v>
      </c>
      <c r="D8" s="53" t="s">
        <v>48</v>
      </c>
      <c r="E8" s="17">
        <v>75579</v>
      </c>
      <c r="F8" s="17">
        <v>75579</v>
      </c>
      <c r="G8" s="6"/>
      <c r="H8" s="6"/>
      <c r="I8" s="6"/>
      <c r="J8" s="6"/>
      <c r="K8" s="6"/>
      <c r="L8" s="6"/>
      <c r="M8" s="6"/>
    </row>
    <row r="9" spans="1:13" s="4" customFormat="1" ht="15.75">
      <c r="A9" s="56">
        <v>3</v>
      </c>
      <c r="B9" s="52" t="s">
        <v>170</v>
      </c>
      <c r="C9" s="23">
        <v>42290</v>
      </c>
      <c r="D9" s="53" t="s">
        <v>25</v>
      </c>
      <c r="E9" s="17">
        <v>12420.66</v>
      </c>
      <c r="F9" s="17">
        <v>12420.66</v>
      </c>
      <c r="G9" s="6"/>
      <c r="H9" s="6"/>
      <c r="I9" s="6"/>
      <c r="J9" s="6"/>
      <c r="K9" s="6"/>
      <c r="L9" s="6"/>
      <c r="M9" s="6"/>
    </row>
    <row r="10" spans="1:13" s="4" customFormat="1" ht="15.75">
      <c r="A10" s="51">
        <v>4</v>
      </c>
      <c r="B10" s="120" t="s">
        <v>171</v>
      </c>
      <c r="C10" s="121">
        <v>42277</v>
      </c>
      <c r="D10" s="23" t="s">
        <v>49</v>
      </c>
      <c r="E10" s="17">
        <v>2747.37</v>
      </c>
      <c r="F10" s="17">
        <v>2747.37</v>
      </c>
      <c r="G10" s="6"/>
      <c r="H10" s="6"/>
      <c r="I10" s="6"/>
      <c r="J10" s="6"/>
      <c r="K10" s="6"/>
      <c r="L10" s="6"/>
      <c r="M10" s="6"/>
    </row>
    <row r="11" spans="1:13" s="4" customFormat="1">
      <c r="A11" s="56">
        <v>5</v>
      </c>
      <c r="B11" s="122" t="s">
        <v>172</v>
      </c>
      <c r="C11" s="121">
        <v>42277</v>
      </c>
      <c r="D11" s="123" t="s">
        <v>49</v>
      </c>
      <c r="E11" s="18">
        <v>1080.93</v>
      </c>
      <c r="F11" s="18">
        <v>1080.93</v>
      </c>
      <c r="G11" s="6"/>
      <c r="H11" s="6"/>
      <c r="I11" s="6"/>
      <c r="J11" s="6"/>
      <c r="K11" s="6"/>
      <c r="L11" s="6"/>
      <c r="M11" s="6"/>
    </row>
    <row r="12" spans="1:13" s="4" customFormat="1">
      <c r="A12" s="51">
        <v>6</v>
      </c>
      <c r="B12" s="122" t="s">
        <v>173</v>
      </c>
      <c r="C12" s="121">
        <v>42277</v>
      </c>
      <c r="D12" s="123" t="s">
        <v>49</v>
      </c>
      <c r="E12" s="18">
        <v>955.56</v>
      </c>
      <c r="F12" s="18">
        <v>955.56</v>
      </c>
      <c r="G12" s="6"/>
      <c r="H12" s="6"/>
      <c r="I12" s="6"/>
      <c r="J12" s="6"/>
      <c r="K12" s="6"/>
      <c r="L12" s="6"/>
      <c r="M12" s="6"/>
    </row>
    <row r="13" spans="1:13" s="4" customFormat="1">
      <c r="A13" s="56">
        <v>7</v>
      </c>
      <c r="B13" s="122" t="s">
        <v>174</v>
      </c>
      <c r="C13" s="121">
        <v>42277</v>
      </c>
      <c r="D13" s="123" t="s">
        <v>49</v>
      </c>
      <c r="E13" s="18">
        <v>698.85</v>
      </c>
      <c r="F13" s="18">
        <v>698.85</v>
      </c>
      <c r="G13" s="6"/>
      <c r="H13" s="6"/>
      <c r="I13" s="6"/>
      <c r="J13" s="6"/>
      <c r="K13" s="6"/>
      <c r="L13" s="6"/>
      <c r="M13" s="6"/>
    </row>
    <row r="14" spans="1:13" s="4" customFormat="1">
      <c r="A14" s="51">
        <v>8</v>
      </c>
      <c r="B14" s="122" t="s">
        <v>175</v>
      </c>
      <c r="C14" s="121">
        <v>42277</v>
      </c>
      <c r="D14" s="123" t="s">
        <v>49</v>
      </c>
      <c r="E14" s="18">
        <v>897.51</v>
      </c>
      <c r="F14" s="18">
        <v>897.51</v>
      </c>
      <c r="G14" s="6"/>
      <c r="H14" s="6"/>
      <c r="I14" s="6"/>
      <c r="J14" s="6"/>
      <c r="K14" s="6"/>
      <c r="L14" s="6"/>
      <c r="M14" s="6"/>
    </row>
    <row r="15" spans="1:13" s="4" customFormat="1">
      <c r="A15" s="56">
        <v>9</v>
      </c>
      <c r="B15" s="122" t="s">
        <v>176</v>
      </c>
      <c r="C15" s="121">
        <v>42277</v>
      </c>
      <c r="D15" s="123" t="s">
        <v>49</v>
      </c>
      <c r="E15" s="18">
        <v>48388.53</v>
      </c>
      <c r="F15" s="18">
        <v>48388.53</v>
      </c>
      <c r="G15" s="6"/>
      <c r="H15" s="6"/>
      <c r="I15" s="6"/>
      <c r="J15" s="6"/>
      <c r="K15" s="6"/>
      <c r="L15" s="6"/>
      <c r="M15" s="6"/>
    </row>
    <row r="16" spans="1:13" s="4" customFormat="1" ht="15.75">
      <c r="A16" s="51">
        <v>10</v>
      </c>
      <c r="B16" s="124" t="s">
        <v>177</v>
      </c>
      <c r="C16" s="121">
        <v>42277</v>
      </c>
      <c r="D16" s="123" t="s">
        <v>49</v>
      </c>
      <c r="E16" s="17">
        <v>1946.13</v>
      </c>
      <c r="F16" s="17">
        <v>1946.13</v>
      </c>
      <c r="G16" s="6"/>
      <c r="H16" s="6"/>
      <c r="I16" s="6"/>
      <c r="J16" s="6"/>
      <c r="K16" s="6"/>
      <c r="L16" s="6"/>
      <c r="M16" s="6"/>
    </row>
    <row r="17" spans="1:13" s="4" customFormat="1" ht="15.75">
      <c r="A17" s="56">
        <v>11</v>
      </c>
      <c r="B17" s="124" t="s">
        <v>178</v>
      </c>
      <c r="C17" s="121">
        <v>42277</v>
      </c>
      <c r="D17" s="123" t="s">
        <v>49</v>
      </c>
      <c r="E17" s="17">
        <v>17257.77</v>
      </c>
      <c r="F17" s="17">
        <v>17257.77</v>
      </c>
      <c r="G17" s="6"/>
      <c r="H17" s="6"/>
      <c r="I17" s="6"/>
      <c r="J17" s="6"/>
      <c r="K17" s="6"/>
      <c r="L17" s="6"/>
      <c r="M17" s="6"/>
    </row>
    <row r="18" spans="1:13" s="4" customFormat="1" ht="15.75">
      <c r="A18" s="51">
        <v>12</v>
      </c>
      <c r="B18" s="124" t="s">
        <v>179</v>
      </c>
      <c r="C18" s="125">
        <v>42277</v>
      </c>
      <c r="D18" s="126" t="s">
        <v>49</v>
      </c>
      <c r="E18" s="17">
        <v>933.33</v>
      </c>
      <c r="F18" s="17">
        <v>933.33</v>
      </c>
      <c r="G18" s="6"/>
      <c r="H18" s="6"/>
      <c r="I18" s="6"/>
      <c r="J18" s="6"/>
      <c r="K18" s="6"/>
      <c r="L18" s="6"/>
      <c r="M18" s="6"/>
    </row>
    <row r="19" spans="1:13" s="4" customFormat="1" ht="15.75" customHeight="1">
      <c r="A19" s="56">
        <v>13</v>
      </c>
      <c r="B19" s="124" t="s">
        <v>180</v>
      </c>
      <c r="C19" s="125">
        <v>42277</v>
      </c>
      <c r="D19" s="126" t="s">
        <v>49</v>
      </c>
      <c r="E19" s="17">
        <v>2394.37</v>
      </c>
      <c r="F19" s="17">
        <v>2394.37</v>
      </c>
      <c r="G19" s="6"/>
      <c r="H19" s="6"/>
      <c r="I19" s="6"/>
      <c r="J19" s="6"/>
      <c r="K19" s="6"/>
      <c r="L19" s="6"/>
      <c r="M19" s="6"/>
    </row>
    <row r="20" spans="1:13" s="4" customFormat="1" ht="15.75">
      <c r="A20" s="51">
        <v>14</v>
      </c>
      <c r="B20" s="124" t="s">
        <v>181</v>
      </c>
      <c r="C20" s="125">
        <v>42277</v>
      </c>
      <c r="D20" s="126" t="s">
        <v>49</v>
      </c>
      <c r="E20" s="17">
        <v>28376.880000000001</v>
      </c>
      <c r="F20" s="17">
        <v>28376.880000000001</v>
      </c>
      <c r="G20" s="6"/>
      <c r="H20" s="6"/>
      <c r="I20" s="6"/>
      <c r="J20" s="6"/>
      <c r="K20" s="6"/>
      <c r="L20" s="6"/>
      <c r="M20" s="6"/>
    </row>
    <row r="21" spans="1:13" s="4" customFormat="1" ht="15.75">
      <c r="A21" s="56">
        <v>15</v>
      </c>
      <c r="B21" s="124" t="s">
        <v>182</v>
      </c>
      <c r="C21" s="125">
        <v>42277</v>
      </c>
      <c r="D21" s="126" t="s">
        <v>49</v>
      </c>
      <c r="E21" s="17">
        <v>2510.0700000000002</v>
      </c>
      <c r="F21" s="17">
        <v>2510.0700000000002</v>
      </c>
      <c r="G21" s="6"/>
      <c r="H21" s="6"/>
      <c r="I21" s="6"/>
      <c r="J21" s="6"/>
      <c r="K21" s="6"/>
      <c r="L21" s="6"/>
      <c r="M21" s="6"/>
    </row>
    <row r="22" spans="1:13" s="4" customFormat="1" ht="15.75">
      <c r="A22" s="51">
        <v>16</v>
      </c>
      <c r="B22" s="124" t="s">
        <v>183</v>
      </c>
      <c r="C22" s="125">
        <v>42277</v>
      </c>
      <c r="D22" s="126" t="s">
        <v>49</v>
      </c>
      <c r="E22" s="17">
        <v>891264.03</v>
      </c>
      <c r="F22" s="17">
        <v>891264.03</v>
      </c>
      <c r="G22" s="6"/>
      <c r="H22" s="6"/>
      <c r="I22" s="6"/>
      <c r="J22" s="6"/>
      <c r="K22" s="6"/>
      <c r="L22" s="6"/>
      <c r="M22" s="6"/>
    </row>
    <row r="23" spans="1:13" s="4" customFormat="1" ht="15.75">
      <c r="A23" s="56">
        <v>17</v>
      </c>
      <c r="B23" s="55" t="s">
        <v>184</v>
      </c>
      <c r="C23" s="125">
        <v>42285</v>
      </c>
      <c r="D23" s="127" t="s">
        <v>185</v>
      </c>
      <c r="E23" s="17">
        <v>768718.08</v>
      </c>
      <c r="F23" s="17">
        <v>768718.08</v>
      </c>
      <c r="G23" s="6"/>
      <c r="H23" s="6"/>
      <c r="I23" s="6"/>
      <c r="J23" s="6"/>
      <c r="K23" s="6"/>
      <c r="L23" s="6"/>
      <c r="M23" s="6"/>
    </row>
    <row r="24" spans="1:13" s="4" customFormat="1" ht="15.75">
      <c r="A24" s="51">
        <v>18</v>
      </c>
      <c r="B24" s="55" t="s">
        <v>186</v>
      </c>
      <c r="C24" s="125">
        <v>42278</v>
      </c>
      <c r="D24" s="127" t="s">
        <v>50</v>
      </c>
      <c r="E24" s="17">
        <v>4101.43</v>
      </c>
      <c r="F24" s="17">
        <v>4101.43</v>
      </c>
      <c r="G24" s="6"/>
      <c r="H24" s="6"/>
      <c r="I24" s="6"/>
      <c r="J24" s="6"/>
      <c r="K24" s="6"/>
      <c r="L24" s="6"/>
      <c r="M24" s="6"/>
    </row>
    <row r="25" spans="1:13" s="4" customFormat="1" ht="15.75">
      <c r="A25" s="56">
        <v>19</v>
      </c>
      <c r="B25" s="52" t="s">
        <v>187</v>
      </c>
      <c r="C25" s="128">
        <v>42278</v>
      </c>
      <c r="D25" s="112" t="s">
        <v>44</v>
      </c>
      <c r="E25" s="17">
        <v>10325</v>
      </c>
      <c r="F25" s="17">
        <v>10325</v>
      </c>
      <c r="G25" s="6"/>
      <c r="H25" s="6"/>
      <c r="I25" s="6"/>
      <c r="J25" s="6"/>
      <c r="K25" s="6"/>
      <c r="L25" s="6"/>
      <c r="M25" s="6"/>
    </row>
    <row r="26" spans="1:13" s="4" customFormat="1" ht="15.75">
      <c r="A26" s="51">
        <v>20</v>
      </c>
      <c r="B26" s="52" t="s">
        <v>188</v>
      </c>
      <c r="C26" s="128">
        <v>42283</v>
      </c>
      <c r="D26" s="112" t="s">
        <v>44</v>
      </c>
      <c r="E26" s="17">
        <v>48279.7</v>
      </c>
      <c r="F26" s="17">
        <v>48279.7</v>
      </c>
      <c r="G26" s="6"/>
      <c r="H26" s="6"/>
      <c r="I26" s="6"/>
      <c r="J26" s="6"/>
      <c r="K26" s="6"/>
      <c r="L26" s="6"/>
      <c r="M26" s="6"/>
    </row>
    <row r="27" spans="1:13" s="4" customFormat="1" ht="15.75">
      <c r="A27" s="56">
        <v>21</v>
      </c>
      <c r="B27" s="52" t="s">
        <v>189</v>
      </c>
      <c r="C27" s="128">
        <v>42278</v>
      </c>
      <c r="D27" s="112" t="s">
        <v>52</v>
      </c>
      <c r="E27" s="17">
        <v>10027</v>
      </c>
      <c r="F27" s="17">
        <v>10027</v>
      </c>
      <c r="G27" s="6"/>
      <c r="H27" s="6"/>
      <c r="I27" s="6"/>
      <c r="J27" s="6"/>
      <c r="K27" s="6"/>
      <c r="L27" s="6"/>
      <c r="M27" s="6"/>
    </row>
    <row r="28" spans="1:13" s="4" customFormat="1" ht="15.75">
      <c r="A28" s="51">
        <v>22</v>
      </c>
      <c r="B28" s="52" t="s">
        <v>190</v>
      </c>
      <c r="C28" s="128">
        <v>42284</v>
      </c>
      <c r="D28" s="112" t="s">
        <v>191</v>
      </c>
      <c r="E28" s="17">
        <v>32242.32</v>
      </c>
      <c r="F28" s="17">
        <v>32242.32</v>
      </c>
      <c r="G28" s="6"/>
      <c r="H28" s="6"/>
      <c r="I28" s="6"/>
      <c r="J28" s="6"/>
      <c r="K28" s="6"/>
      <c r="L28" s="6"/>
      <c r="M28" s="6"/>
    </row>
    <row r="29" spans="1:13" s="4" customFormat="1" ht="30">
      <c r="A29" s="56">
        <v>23</v>
      </c>
      <c r="B29" s="52" t="s">
        <v>192</v>
      </c>
      <c r="C29" s="129">
        <v>42285</v>
      </c>
      <c r="D29" s="112" t="s">
        <v>27</v>
      </c>
      <c r="E29" s="18">
        <v>14172.11</v>
      </c>
      <c r="F29" s="18">
        <v>14172.11</v>
      </c>
      <c r="G29" s="6"/>
      <c r="H29" s="6"/>
      <c r="I29" s="6"/>
      <c r="J29" s="6"/>
      <c r="K29" s="6"/>
      <c r="L29" s="6"/>
      <c r="M29" s="6"/>
    </row>
    <row r="30" spans="1:13" s="4" customFormat="1" ht="15.75">
      <c r="A30" s="51">
        <v>24</v>
      </c>
      <c r="B30" s="53" t="s">
        <v>193</v>
      </c>
      <c r="C30" s="128">
        <v>42284</v>
      </c>
      <c r="D30" s="112" t="s">
        <v>25</v>
      </c>
      <c r="E30" s="17">
        <v>8345.9599999999991</v>
      </c>
      <c r="F30" s="17">
        <v>8345.9599999999991</v>
      </c>
      <c r="G30" s="6"/>
      <c r="H30" s="6"/>
      <c r="I30" s="6"/>
      <c r="J30" s="6"/>
      <c r="K30" s="6"/>
      <c r="L30" s="6"/>
      <c r="M30" s="6"/>
    </row>
    <row r="31" spans="1:13" s="4" customFormat="1">
      <c r="A31" s="56">
        <v>25</v>
      </c>
      <c r="B31" s="52" t="s">
        <v>194</v>
      </c>
      <c r="C31" s="129">
        <v>42291</v>
      </c>
      <c r="D31" s="112" t="s">
        <v>26</v>
      </c>
      <c r="E31" s="18">
        <v>61596</v>
      </c>
      <c r="F31" s="18">
        <v>61596</v>
      </c>
      <c r="G31" s="6"/>
      <c r="H31" s="6"/>
      <c r="I31" s="6"/>
      <c r="J31" s="6"/>
      <c r="K31" s="6"/>
      <c r="L31" s="6"/>
      <c r="M31" s="6"/>
    </row>
    <row r="32" spans="1:13" s="4" customFormat="1">
      <c r="A32" s="51">
        <v>26</v>
      </c>
      <c r="B32" s="52" t="s">
        <v>195</v>
      </c>
      <c r="C32" s="129">
        <v>42291</v>
      </c>
      <c r="D32" s="112" t="s">
        <v>26</v>
      </c>
      <c r="E32" s="18">
        <v>197107.20000000001</v>
      </c>
      <c r="F32" s="18">
        <v>197107.20000000001</v>
      </c>
      <c r="G32" s="6"/>
      <c r="H32" s="6"/>
      <c r="I32" s="6"/>
      <c r="J32" s="6"/>
      <c r="K32" s="6"/>
      <c r="L32" s="6"/>
      <c r="M32" s="6"/>
    </row>
    <row r="33" spans="1:13" s="4" customFormat="1">
      <c r="A33" s="56">
        <v>27</v>
      </c>
      <c r="B33" s="52" t="s">
        <v>196</v>
      </c>
      <c r="C33" s="129">
        <v>42291</v>
      </c>
      <c r="D33" s="112" t="s">
        <v>29</v>
      </c>
      <c r="E33" s="18">
        <v>350000</v>
      </c>
      <c r="F33" s="18">
        <v>350000</v>
      </c>
      <c r="G33" s="6"/>
      <c r="H33" s="6"/>
      <c r="I33" s="6"/>
      <c r="J33" s="6"/>
      <c r="K33" s="6"/>
      <c r="L33" s="6"/>
      <c r="M33" s="6"/>
    </row>
    <row r="34" spans="1:13" s="4" customFormat="1">
      <c r="A34" s="51">
        <v>28</v>
      </c>
      <c r="B34" s="52" t="s">
        <v>197</v>
      </c>
      <c r="C34" s="129">
        <v>42298</v>
      </c>
      <c r="D34" s="112" t="s">
        <v>29</v>
      </c>
      <c r="E34" s="18">
        <v>1097250</v>
      </c>
      <c r="F34" s="18">
        <v>1097250</v>
      </c>
      <c r="G34" s="6"/>
      <c r="H34" s="6"/>
      <c r="I34" s="6"/>
      <c r="J34" s="6"/>
      <c r="K34" s="6"/>
      <c r="L34" s="6"/>
      <c r="M34" s="6"/>
    </row>
    <row r="35" spans="1:13" s="4" customFormat="1">
      <c r="A35" s="56">
        <v>29</v>
      </c>
      <c r="B35" s="52" t="s">
        <v>198</v>
      </c>
      <c r="C35" s="129">
        <v>42292</v>
      </c>
      <c r="D35" s="112" t="s">
        <v>51</v>
      </c>
      <c r="E35" s="18">
        <v>89107.7</v>
      </c>
      <c r="F35" s="18">
        <v>89107.7</v>
      </c>
      <c r="G35" s="6"/>
      <c r="H35" s="6"/>
      <c r="I35" s="6"/>
      <c r="J35" s="6"/>
      <c r="K35" s="6"/>
      <c r="L35" s="6"/>
      <c r="M35" s="6"/>
    </row>
    <row r="36" spans="1:13" s="4" customFormat="1" ht="15.75">
      <c r="A36" s="51">
        <v>30</v>
      </c>
      <c r="B36" s="105" t="s">
        <v>199</v>
      </c>
      <c r="C36" s="130">
        <v>42284</v>
      </c>
      <c r="D36" s="131" t="s">
        <v>25</v>
      </c>
      <c r="E36" s="17">
        <v>3212.74</v>
      </c>
      <c r="F36" s="17">
        <v>3212.74</v>
      </c>
      <c r="G36" s="6"/>
      <c r="H36" s="6"/>
      <c r="I36" s="6"/>
      <c r="J36" s="6"/>
      <c r="K36" s="6"/>
      <c r="L36" s="6"/>
      <c r="M36" s="6"/>
    </row>
    <row r="37" spans="1:13" s="4" customFormat="1" ht="15.75">
      <c r="A37" s="56">
        <v>31</v>
      </c>
      <c r="B37" s="52" t="s">
        <v>200</v>
      </c>
      <c r="C37" s="128">
        <v>42279</v>
      </c>
      <c r="D37" s="53" t="s">
        <v>28</v>
      </c>
      <c r="E37" s="17">
        <v>57832.36</v>
      </c>
      <c r="F37" s="17">
        <v>57832.36</v>
      </c>
      <c r="G37" s="6"/>
      <c r="H37" s="6"/>
      <c r="I37" s="6"/>
      <c r="J37" s="6"/>
      <c r="K37" s="6"/>
      <c r="L37" s="6"/>
      <c r="M37" s="6"/>
    </row>
    <row r="38" spans="1:13" s="4" customFormat="1" ht="15.75">
      <c r="A38" s="51">
        <v>32</v>
      </c>
      <c r="B38" s="52" t="s">
        <v>201</v>
      </c>
      <c r="C38" s="23">
        <v>42279</v>
      </c>
      <c r="D38" s="114" t="s">
        <v>28</v>
      </c>
      <c r="E38" s="17">
        <v>2371.41</v>
      </c>
      <c r="F38" s="17">
        <v>2371.41</v>
      </c>
      <c r="G38" s="6"/>
      <c r="H38" s="6"/>
      <c r="I38" s="6"/>
      <c r="J38" s="6"/>
      <c r="K38" s="6"/>
      <c r="L38" s="6"/>
      <c r="M38" s="6"/>
    </row>
    <row r="39" spans="1:13" s="4" customFormat="1" ht="15.75">
      <c r="A39" s="56">
        <v>33</v>
      </c>
      <c r="B39" s="52" t="s">
        <v>202</v>
      </c>
      <c r="C39" s="23">
        <v>42279</v>
      </c>
      <c r="D39" s="114" t="s">
        <v>28</v>
      </c>
      <c r="E39" s="17">
        <v>454.54</v>
      </c>
      <c r="F39" s="17">
        <v>454.54</v>
      </c>
      <c r="G39" s="6"/>
      <c r="H39" s="6"/>
      <c r="I39" s="6"/>
      <c r="J39" s="6"/>
      <c r="K39" s="6"/>
      <c r="L39" s="6"/>
      <c r="M39" s="6"/>
    </row>
    <row r="40" spans="1:13" s="4" customFormat="1" ht="15.75">
      <c r="A40" s="51">
        <v>34</v>
      </c>
      <c r="B40" s="52" t="s">
        <v>203</v>
      </c>
      <c r="C40" s="23">
        <v>42279</v>
      </c>
      <c r="D40" s="114" t="s">
        <v>28</v>
      </c>
      <c r="E40" s="17">
        <v>10259.94</v>
      </c>
      <c r="F40" s="17">
        <v>10259.94</v>
      </c>
      <c r="G40" s="6"/>
      <c r="H40" s="6"/>
      <c r="I40" s="6"/>
      <c r="J40" s="6"/>
      <c r="K40" s="6"/>
      <c r="L40" s="6"/>
      <c r="M40" s="6"/>
    </row>
    <row r="41" spans="1:13" s="4" customFormat="1" ht="15.75">
      <c r="A41" s="56">
        <v>35</v>
      </c>
      <c r="B41" s="52" t="s">
        <v>204</v>
      </c>
      <c r="C41" s="23">
        <v>42279</v>
      </c>
      <c r="D41" s="114" t="s">
        <v>28</v>
      </c>
      <c r="E41" s="17">
        <v>1859.41</v>
      </c>
      <c r="F41" s="17">
        <v>1859.41</v>
      </c>
      <c r="G41" s="6"/>
      <c r="H41" s="6"/>
      <c r="I41" s="6"/>
      <c r="J41" s="6"/>
      <c r="K41" s="6"/>
      <c r="L41" s="6"/>
      <c r="M41" s="6"/>
    </row>
    <row r="42" spans="1:13" s="4" customFormat="1" ht="15.75">
      <c r="A42" s="51">
        <v>36</v>
      </c>
      <c r="B42" s="52" t="s">
        <v>205</v>
      </c>
      <c r="C42" s="23">
        <v>42279</v>
      </c>
      <c r="D42" s="114" t="s">
        <v>28</v>
      </c>
      <c r="E42" s="17">
        <v>1520.51</v>
      </c>
      <c r="F42" s="17">
        <v>1520.51</v>
      </c>
      <c r="G42" s="6"/>
      <c r="H42" s="6"/>
      <c r="I42" s="6"/>
      <c r="J42" s="6"/>
      <c r="K42" s="6"/>
      <c r="L42" s="6"/>
      <c r="M42" s="6"/>
    </row>
    <row r="43" spans="1:13" s="4" customFormat="1" ht="15.75">
      <c r="A43" s="56">
        <v>37</v>
      </c>
      <c r="B43" s="52" t="s">
        <v>206</v>
      </c>
      <c r="C43" s="23">
        <v>42279</v>
      </c>
      <c r="D43" s="114" t="s">
        <v>28</v>
      </c>
      <c r="E43" s="17">
        <v>2421.0700000000002</v>
      </c>
      <c r="F43" s="17">
        <v>2421.0700000000002</v>
      </c>
      <c r="G43" s="6"/>
      <c r="H43" s="6"/>
      <c r="I43" s="6"/>
      <c r="J43" s="6"/>
      <c r="K43" s="6"/>
      <c r="L43" s="6"/>
      <c r="M43" s="6"/>
    </row>
    <row r="44" spans="1:13" s="4" customFormat="1" ht="15.75">
      <c r="A44" s="51">
        <v>38</v>
      </c>
      <c r="B44" s="52" t="s">
        <v>207</v>
      </c>
      <c r="C44" s="23">
        <v>42279</v>
      </c>
      <c r="D44" s="114" t="s">
        <v>28</v>
      </c>
      <c r="E44" s="17">
        <v>944.53</v>
      </c>
      <c r="F44" s="17">
        <v>944.53</v>
      </c>
      <c r="G44" s="6"/>
      <c r="H44" s="6"/>
      <c r="I44" s="6"/>
      <c r="J44" s="6"/>
      <c r="K44" s="6"/>
      <c r="L44" s="6"/>
      <c r="M44" s="6"/>
    </row>
    <row r="45" spans="1:13" s="4" customFormat="1" ht="15.75">
      <c r="A45" s="56">
        <v>39</v>
      </c>
      <c r="B45" s="52" t="s">
        <v>208</v>
      </c>
      <c r="C45" s="23">
        <v>42283</v>
      </c>
      <c r="D45" s="114" t="s">
        <v>28</v>
      </c>
      <c r="E45" s="17">
        <v>1045.1099999999999</v>
      </c>
      <c r="F45" s="17">
        <v>1045.1099999999999</v>
      </c>
      <c r="G45" s="6"/>
      <c r="H45" s="6"/>
      <c r="I45" s="6"/>
      <c r="J45" s="6"/>
      <c r="K45" s="6"/>
      <c r="L45" s="6"/>
      <c r="M45" s="6"/>
    </row>
    <row r="46" spans="1:13" s="4" customFormat="1" ht="15.75">
      <c r="A46" s="51">
        <v>40</v>
      </c>
      <c r="B46" s="52" t="s">
        <v>209</v>
      </c>
      <c r="C46" s="23">
        <v>42284</v>
      </c>
      <c r="D46" s="106" t="s">
        <v>28</v>
      </c>
      <c r="E46" s="17">
        <v>137.66999999999999</v>
      </c>
      <c r="F46" s="17">
        <v>137.66999999999999</v>
      </c>
      <c r="G46" s="6"/>
      <c r="H46" s="6"/>
      <c r="I46" s="6"/>
      <c r="J46" s="6"/>
      <c r="K46" s="6"/>
      <c r="L46" s="6"/>
      <c r="M46" s="6"/>
    </row>
    <row r="47" spans="1:13" s="4" customFormat="1" ht="15.75">
      <c r="A47" s="56">
        <v>41</v>
      </c>
      <c r="B47" s="108" t="s">
        <v>210</v>
      </c>
      <c r="C47" s="111">
        <v>42282</v>
      </c>
      <c r="D47" s="112" t="s">
        <v>28</v>
      </c>
      <c r="E47" s="101">
        <v>722.73</v>
      </c>
      <c r="F47" s="101">
        <v>722.73</v>
      </c>
      <c r="G47" s="6"/>
      <c r="H47" s="6"/>
      <c r="I47" s="6"/>
      <c r="J47" s="6"/>
      <c r="K47" s="6"/>
      <c r="L47" s="6"/>
      <c r="M47" s="6"/>
    </row>
    <row r="48" spans="1:13" s="4" customFormat="1" ht="15.75">
      <c r="A48" s="51">
        <v>42</v>
      </c>
      <c r="B48" s="52" t="s">
        <v>211</v>
      </c>
      <c r="C48" s="23">
        <v>42282</v>
      </c>
      <c r="D48" s="106" t="s">
        <v>28</v>
      </c>
      <c r="E48" s="17">
        <v>6408.57</v>
      </c>
      <c r="F48" s="17">
        <v>6408.57</v>
      </c>
      <c r="G48" s="6"/>
      <c r="H48" s="6"/>
      <c r="I48" s="6"/>
      <c r="J48" s="6"/>
      <c r="K48" s="6"/>
      <c r="L48" s="6"/>
      <c r="M48" s="6"/>
    </row>
    <row r="49" spans="1:13" s="4" customFormat="1" ht="15.75">
      <c r="A49" s="56">
        <v>43</v>
      </c>
      <c r="B49" s="52" t="s">
        <v>212</v>
      </c>
      <c r="C49" s="23">
        <v>42282</v>
      </c>
      <c r="D49" s="106" t="s">
        <v>28</v>
      </c>
      <c r="E49" s="17">
        <v>3617.47</v>
      </c>
      <c r="F49" s="17">
        <v>3617.47</v>
      </c>
      <c r="G49" s="6"/>
      <c r="H49" s="6"/>
      <c r="I49" s="6"/>
      <c r="J49" s="6"/>
      <c r="K49" s="6"/>
      <c r="L49" s="6"/>
      <c r="M49" s="6"/>
    </row>
    <row r="50" spans="1:13" s="4" customFormat="1" ht="45">
      <c r="A50" s="51">
        <v>44</v>
      </c>
      <c r="B50" s="132" t="s">
        <v>93</v>
      </c>
      <c r="C50" s="133">
        <v>41922</v>
      </c>
      <c r="D50" s="114" t="s">
        <v>41</v>
      </c>
      <c r="E50" s="19">
        <v>26871</v>
      </c>
      <c r="F50" s="19">
        <v>26871</v>
      </c>
      <c r="G50" s="6"/>
      <c r="H50" s="6"/>
      <c r="I50" s="6"/>
      <c r="J50" s="6"/>
      <c r="K50" s="6"/>
      <c r="L50" s="6"/>
      <c r="M50" s="6"/>
    </row>
    <row r="51" spans="1:13" s="4" customFormat="1" ht="18.75">
      <c r="A51" s="5"/>
      <c r="B51" s="62" t="s">
        <v>78</v>
      </c>
      <c r="C51" s="63"/>
      <c r="D51" s="64"/>
      <c r="E51" s="65">
        <f>SUM(E7:E50)</f>
        <v>3981064.55</v>
      </c>
      <c r="F51" s="66"/>
      <c r="G51" s="6"/>
      <c r="H51" s="6"/>
      <c r="I51" s="6"/>
      <c r="J51" s="6"/>
      <c r="K51" s="6"/>
      <c r="L51" s="6"/>
      <c r="M51" s="6"/>
    </row>
    <row r="52" spans="1:13" s="4" customFormat="1">
      <c r="A52" s="5">
        <v>1</v>
      </c>
      <c r="B52" s="52" t="s">
        <v>158</v>
      </c>
      <c r="C52" s="22">
        <v>42256</v>
      </c>
      <c r="D52" s="134" t="s">
        <v>73</v>
      </c>
      <c r="E52" s="18">
        <v>65924.399999999994</v>
      </c>
      <c r="F52" s="116"/>
      <c r="G52" s="18">
        <v>65924.399999999994</v>
      </c>
      <c r="H52" s="6"/>
      <c r="I52" s="6"/>
      <c r="J52" s="6"/>
      <c r="K52" s="6"/>
      <c r="L52" s="6"/>
      <c r="M52" s="6"/>
    </row>
    <row r="53" spans="1:13" s="4" customFormat="1">
      <c r="A53" s="5">
        <v>2</v>
      </c>
      <c r="B53" s="52" t="s">
        <v>213</v>
      </c>
      <c r="C53" s="22">
        <v>42252</v>
      </c>
      <c r="D53" s="134" t="s">
        <v>73</v>
      </c>
      <c r="E53" s="18">
        <v>15722</v>
      </c>
      <c r="F53" s="116"/>
      <c r="G53" s="18">
        <v>15722</v>
      </c>
      <c r="H53" s="6"/>
      <c r="I53" s="6"/>
      <c r="J53" s="6"/>
      <c r="K53" s="6"/>
      <c r="L53" s="6"/>
      <c r="M53" s="6"/>
    </row>
    <row r="54" spans="1:13" s="4" customFormat="1">
      <c r="A54" s="5">
        <v>3</v>
      </c>
      <c r="B54" s="52" t="s">
        <v>214</v>
      </c>
      <c r="C54" s="22">
        <v>42255</v>
      </c>
      <c r="D54" s="134" t="s">
        <v>73</v>
      </c>
      <c r="E54" s="18">
        <v>15222</v>
      </c>
      <c r="F54" s="116"/>
      <c r="G54" s="18">
        <v>15222</v>
      </c>
      <c r="H54" s="6"/>
      <c r="I54" s="6"/>
      <c r="J54" s="6"/>
      <c r="K54" s="6"/>
      <c r="L54" s="6"/>
      <c r="M54" s="6"/>
    </row>
    <row r="55" spans="1:13" s="4" customFormat="1">
      <c r="A55" s="5">
        <v>4</v>
      </c>
      <c r="B55" s="52" t="s">
        <v>215</v>
      </c>
      <c r="C55" s="22">
        <v>42263</v>
      </c>
      <c r="D55" s="134" t="s">
        <v>73</v>
      </c>
      <c r="E55" s="18">
        <v>14707.2</v>
      </c>
      <c r="F55" s="116"/>
      <c r="G55" s="18">
        <v>14707.2</v>
      </c>
      <c r="H55" s="6"/>
      <c r="I55" s="6"/>
      <c r="J55" s="6"/>
      <c r="K55" s="6"/>
      <c r="L55" s="6"/>
      <c r="M55" s="6"/>
    </row>
    <row r="56" spans="1:13" s="4" customFormat="1">
      <c r="A56" s="5">
        <v>5</v>
      </c>
      <c r="B56" s="52" t="s">
        <v>216</v>
      </c>
      <c r="C56" s="22">
        <v>42252</v>
      </c>
      <c r="D56" s="134" t="s">
        <v>23</v>
      </c>
      <c r="E56" s="18">
        <v>10058</v>
      </c>
      <c r="F56" s="116"/>
      <c r="G56" s="18">
        <v>10058</v>
      </c>
      <c r="H56" s="6"/>
      <c r="I56" s="6"/>
      <c r="J56" s="6"/>
      <c r="K56" s="6"/>
      <c r="L56" s="6"/>
      <c r="M56" s="6"/>
    </row>
    <row r="57" spans="1:13" s="4" customFormat="1" ht="15.75">
      <c r="A57" s="5">
        <v>6</v>
      </c>
      <c r="B57" s="53" t="s">
        <v>217</v>
      </c>
      <c r="C57" s="21">
        <v>42269</v>
      </c>
      <c r="D57" s="114" t="s">
        <v>218</v>
      </c>
      <c r="E57" s="17">
        <v>11356</v>
      </c>
      <c r="F57" s="116"/>
      <c r="G57" s="17">
        <v>11356</v>
      </c>
      <c r="H57" s="6"/>
      <c r="I57" s="6"/>
      <c r="J57" s="6"/>
      <c r="K57" s="6"/>
      <c r="L57" s="6"/>
      <c r="M57" s="6"/>
    </row>
    <row r="58" spans="1:13" s="4" customFormat="1" ht="15.75">
      <c r="A58" s="5">
        <v>7</v>
      </c>
      <c r="B58" s="52" t="s">
        <v>219</v>
      </c>
      <c r="C58" s="23">
        <v>42252</v>
      </c>
      <c r="D58" s="114" t="s">
        <v>48</v>
      </c>
      <c r="E58" s="17">
        <v>35400</v>
      </c>
      <c r="F58" s="116"/>
      <c r="G58" s="17">
        <v>35400</v>
      </c>
      <c r="H58" s="6"/>
      <c r="I58" s="6"/>
      <c r="J58" s="6"/>
      <c r="K58" s="6"/>
      <c r="L58" s="6"/>
      <c r="M58" s="6"/>
    </row>
    <row r="59" spans="1:13" s="4" customFormat="1" ht="15.75">
      <c r="A59" s="5">
        <v>8</v>
      </c>
      <c r="B59" s="52" t="s">
        <v>220</v>
      </c>
      <c r="C59" s="23">
        <v>42273</v>
      </c>
      <c r="D59" s="114" t="s">
        <v>48</v>
      </c>
      <c r="E59" s="17">
        <v>8465</v>
      </c>
      <c r="F59" s="116"/>
      <c r="G59" s="17">
        <v>8465</v>
      </c>
      <c r="H59" s="6"/>
      <c r="I59" s="6"/>
      <c r="J59" s="6"/>
      <c r="K59" s="6"/>
      <c r="L59" s="6"/>
      <c r="M59" s="6"/>
    </row>
    <row r="60" spans="1:13" s="4" customFormat="1" ht="15.75">
      <c r="A60" s="5">
        <v>9</v>
      </c>
      <c r="B60" s="53" t="s">
        <v>221</v>
      </c>
      <c r="C60" s="23" t="s">
        <v>222</v>
      </c>
      <c r="D60" s="114" t="s">
        <v>25</v>
      </c>
      <c r="E60" s="17">
        <v>12162.54</v>
      </c>
      <c r="F60" s="116"/>
      <c r="G60" s="17">
        <v>12162.54</v>
      </c>
      <c r="H60" s="6"/>
      <c r="I60" s="6"/>
      <c r="J60" s="6"/>
      <c r="K60" s="6"/>
      <c r="L60" s="6"/>
      <c r="M60" s="6"/>
    </row>
    <row r="61" spans="1:13" s="4" customFormat="1" ht="15.75">
      <c r="A61" s="5">
        <v>10</v>
      </c>
      <c r="B61" s="53" t="s">
        <v>223</v>
      </c>
      <c r="C61" s="23" t="s">
        <v>222</v>
      </c>
      <c r="D61" s="114" t="s">
        <v>25</v>
      </c>
      <c r="E61" s="17">
        <v>6303.87</v>
      </c>
      <c r="F61" s="116"/>
      <c r="G61" s="17">
        <v>6303.87</v>
      </c>
      <c r="H61" s="6"/>
      <c r="I61" s="6"/>
      <c r="J61" s="6"/>
      <c r="K61" s="6"/>
      <c r="L61" s="6"/>
      <c r="M61" s="6"/>
    </row>
    <row r="62" spans="1:13" s="4" customFormat="1" ht="15.75">
      <c r="A62" s="5">
        <v>11</v>
      </c>
      <c r="B62" s="53" t="s">
        <v>157</v>
      </c>
      <c r="C62" s="23">
        <v>42256</v>
      </c>
      <c r="D62" s="106" t="s">
        <v>25</v>
      </c>
      <c r="E62" s="17">
        <v>10330.52</v>
      </c>
      <c r="F62" s="116"/>
      <c r="G62" s="17">
        <v>10330.52</v>
      </c>
      <c r="H62" s="6"/>
      <c r="I62" s="6"/>
      <c r="J62" s="6"/>
      <c r="K62" s="6"/>
      <c r="L62" s="6"/>
      <c r="M62" s="6"/>
    </row>
    <row r="63" spans="1:13" s="4" customFormat="1" ht="15.75">
      <c r="A63" s="5">
        <v>12</v>
      </c>
      <c r="B63" s="105" t="s">
        <v>224</v>
      </c>
      <c r="C63" s="21">
        <v>42265</v>
      </c>
      <c r="D63" s="107" t="s">
        <v>25</v>
      </c>
      <c r="E63" s="17">
        <v>9196.74</v>
      </c>
      <c r="F63" s="116"/>
      <c r="G63" s="17">
        <v>9196.74</v>
      </c>
      <c r="H63" s="6"/>
      <c r="I63" s="6"/>
      <c r="J63" s="6"/>
      <c r="K63" s="6"/>
      <c r="L63" s="6"/>
      <c r="M63" s="6"/>
    </row>
    <row r="64" spans="1:13" s="4" customFormat="1" ht="15.75">
      <c r="A64" s="5">
        <v>13</v>
      </c>
      <c r="B64" s="105" t="s">
        <v>225</v>
      </c>
      <c r="C64" s="21">
        <v>42270</v>
      </c>
      <c r="D64" s="107" t="s">
        <v>25</v>
      </c>
      <c r="E64" s="17">
        <v>4810.0600000000004</v>
      </c>
      <c r="F64" s="116"/>
      <c r="G64" s="17">
        <v>4810.0600000000004</v>
      </c>
      <c r="H64" s="6"/>
      <c r="I64" s="6"/>
      <c r="J64" s="6"/>
      <c r="K64" s="6"/>
      <c r="L64" s="6"/>
      <c r="M64" s="6"/>
    </row>
    <row r="65" spans="1:13" s="4" customFormat="1" ht="15.75">
      <c r="A65" s="5">
        <v>14</v>
      </c>
      <c r="B65" s="105" t="s">
        <v>226</v>
      </c>
      <c r="C65" s="21">
        <v>42265</v>
      </c>
      <c r="D65" s="107" t="s">
        <v>25</v>
      </c>
      <c r="E65" s="17">
        <v>13973.88</v>
      </c>
      <c r="F65" s="116"/>
      <c r="G65" s="17">
        <v>13973.88</v>
      </c>
      <c r="H65" s="6"/>
      <c r="I65" s="6"/>
      <c r="J65" s="6"/>
      <c r="K65" s="6"/>
      <c r="L65" s="6"/>
      <c r="M65" s="6"/>
    </row>
    <row r="66" spans="1:13" s="4" customFormat="1" ht="15.75">
      <c r="A66" s="5">
        <v>15</v>
      </c>
      <c r="B66" s="105" t="s">
        <v>227</v>
      </c>
      <c r="C66" s="23">
        <v>42270</v>
      </c>
      <c r="D66" s="107" t="s">
        <v>25</v>
      </c>
      <c r="E66" s="17">
        <v>11836.57</v>
      </c>
      <c r="F66" s="116"/>
      <c r="G66" s="17">
        <v>11836.57</v>
      </c>
      <c r="H66" s="6"/>
      <c r="I66" s="6"/>
      <c r="J66" s="6"/>
      <c r="K66" s="6"/>
      <c r="L66" s="6"/>
      <c r="M66" s="6"/>
    </row>
    <row r="67" spans="1:13" s="4" customFormat="1" ht="15.75">
      <c r="A67" s="5">
        <v>16</v>
      </c>
      <c r="B67" s="52" t="s">
        <v>228</v>
      </c>
      <c r="C67" s="23">
        <v>42277</v>
      </c>
      <c r="D67" s="106" t="s">
        <v>28</v>
      </c>
      <c r="E67" s="17">
        <v>1771.29</v>
      </c>
      <c r="F67" s="116"/>
      <c r="G67" s="17">
        <v>1771.29</v>
      </c>
      <c r="H67" s="6"/>
      <c r="I67" s="6"/>
      <c r="J67" s="6"/>
      <c r="K67" s="6"/>
      <c r="L67" s="6"/>
      <c r="M67" s="6"/>
    </row>
    <row r="68" spans="1:13" s="4" customFormat="1">
      <c r="A68" s="5">
        <v>17</v>
      </c>
      <c r="B68" s="54" t="s">
        <v>229</v>
      </c>
      <c r="C68" s="22">
        <v>42248</v>
      </c>
      <c r="D68" s="106" t="s">
        <v>230</v>
      </c>
      <c r="E68" s="18">
        <v>15370</v>
      </c>
      <c r="F68" s="116"/>
      <c r="G68" s="18">
        <v>15370</v>
      </c>
      <c r="H68" s="6"/>
      <c r="I68" s="6"/>
      <c r="J68" s="6"/>
      <c r="K68" s="6"/>
      <c r="L68" s="6"/>
      <c r="M68" s="6"/>
    </row>
    <row r="69" spans="1:13" s="4" customFormat="1">
      <c r="A69" s="5">
        <v>18</v>
      </c>
      <c r="B69" s="54" t="s">
        <v>231</v>
      </c>
      <c r="C69" s="22">
        <v>42257</v>
      </c>
      <c r="D69" s="106" t="s">
        <v>230</v>
      </c>
      <c r="E69" s="18">
        <v>86253.86</v>
      </c>
      <c r="F69" s="116"/>
      <c r="G69" s="18">
        <v>86253.86</v>
      </c>
      <c r="H69" s="6"/>
      <c r="I69" s="6"/>
      <c r="J69" s="6"/>
      <c r="K69" s="6"/>
      <c r="L69" s="6"/>
      <c r="M69" s="6"/>
    </row>
    <row r="70" spans="1:13" s="4" customFormat="1" ht="15.75">
      <c r="A70" s="5">
        <v>19</v>
      </c>
      <c r="B70" s="52" t="s">
        <v>232</v>
      </c>
      <c r="C70" s="21">
        <v>42268</v>
      </c>
      <c r="D70" s="106" t="s">
        <v>233</v>
      </c>
      <c r="E70" s="17">
        <v>16520</v>
      </c>
      <c r="F70" s="116"/>
      <c r="G70" s="17">
        <v>16520</v>
      </c>
      <c r="H70" s="6"/>
      <c r="I70" s="6"/>
      <c r="J70" s="6"/>
      <c r="K70" s="6"/>
      <c r="L70" s="6"/>
      <c r="M70" s="6"/>
    </row>
    <row r="71" spans="1:13" s="4" customFormat="1" ht="15.75">
      <c r="A71" s="5">
        <v>20</v>
      </c>
      <c r="B71" s="113" t="s">
        <v>155</v>
      </c>
      <c r="C71" s="21">
        <v>42256</v>
      </c>
      <c r="D71" s="106" t="s">
        <v>156</v>
      </c>
      <c r="E71" s="17">
        <v>7002.12</v>
      </c>
      <c r="F71" s="116"/>
      <c r="G71" s="17">
        <v>7002.12</v>
      </c>
      <c r="H71" s="6"/>
      <c r="I71" s="6"/>
      <c r="J71" s="6"/>
      <c r="K71" s="6"/>
      <c r="L71" s="6"/>
      <c r="M71" s="6"/>
    </row>
    <row r="72" spans="1:13" s="4" customFormat="1" ht="15.75">
      <c r="A72" s="5">
        <v>21</v>
      </c>
      <c r="B72" s="52" t="s">
        <v>234</v>
      </c>
      <c r="C72" s="23">
        <v>42259</v>
      </c>
      <c r="D72" s="114" t="s">
        <v>166</v>
      </c>
      <c r="E72" s="17">
        <v>674278.06</v>
      </c>
      <c r="F72" s="116"/>
      <c r="G72" s="17">
        <v>674278.06</v>
      </c>
      <c r="H72" s="6"/>
      <c r="I72" s="6"/>
      <c r="J72" s="6"/>
      <c r="K72" s="6"/>
      <c r="L72" s="6"/>
      <c r="M72" s="6"/>
    </row>
    <row r="73" spans="1:13" s="4" customFormat="1" ht="15.75">
      <c r="A73" s="5">
        <v>22</v>
      </c>
      <c r="B73" s="108" t="s">
        <v>154</v>
      </c>
      <c r="C73" s="111">
        <v>42269</v>
      </c>
      <c r="D73" s="112" t="s">
        <v>52</v>
      </c>
      <c r="E73" s="135">
        <v>24485</v>
      </c>
      <c r="F73" s="116"/>
      <c r="G73" s="135">
        <v>24485</v>
      </c>
      <c r="H73" s="6"/>
      <c r="I73" s="6"/>
      <c r="J73" s="6"/>
      <c r="K73" s="6"/>
      <c r="L73" s="6"/>
      <c r="M73" s="6"/>
    </row>
    <row r="74" spans="1:13" s="4" customFormat="1" ht="15.75">
      <c r="A74" s="5">
        <v>23</v>
      </c>
      <c r="B74" s="52" t="s">
        <v>159</v>
      </c>
      <c r="C74" s="23">
        <v>42260</v>
      </c>
      <c r="D74" s="53" t="s">
        <v>52</v>
      </c>
      <c r="E74" s="17">
        <v>15844.4</v>
      </c>
      <c r="F74" s="116"/>
      <c r="G74" s="17">
        <v>15844.4</v>
      </c>
      <c r="H74" s="6"/>
      <c r="I74" s="6"/>
      <c r="J74" s="6"/>
      <c r="K74" s="6"/>
      <c r="L74" s="6"/>
      <c r="M74" s="6"/>
    </row>
    <row r="75" spans="1:13" s="4" customFormat="1" ht="18.75">
      <c r="A75" s="5"/>
      <c r="B75" s="64" t="s">
        <v>78</v>
      </c>
      <c r="C75" s="67"/>
      <c r="D75" s="64"/>
      <c r="E75" s="68">
        <f>SUM(E52:E74)</f>
        <v>1086993.5099999998</v>
      </c>
      <c r="F75" s="6"/>
      <c r="G75" s="119"/>
      <c r="H75" s="6"/>
      <c r="I75" s="6"/>
      <c r="J75" s="6"/>
      <c r="K75" s="6"/>
      <c r="L75" s="6"/>
      <c r="M75" s="6"/>
    </row>
    <row r="76" spans="1:13" s="4" customFormat="1" ht="15.75">
      <c r="A76" s="5">
        <v>1</v>
      </c>
      <c r="B76" s="52" t="s">
        <v>162</v>
      </c>
      <c r="C76" s="23">
        <v>42221</v>
      </c>
      <c r="D76" s="107" t="s">
        <v>23</v>
      </c>
      <c r="E76" s="17">
        <v>9704</v>
      </c>
      <c r="F76" s="116"/>
      <c r="G76" s="116"/>
      <c r="H76" s="17">
        <v>9704</v>
      </c>
      <c r="I76" s="6"/>
      <c r="J76" s="6"/>
      <c r="K76" s="6"/>
      <c r="L76" s="6"/>
      <c r="M76" s="6"/>
    </row>
    <row r="77" spans="1:13" s="4" customFormat="1">
      <c r="A77" s="5">
        <v>2</v>
      </c>
      <c r="B77" s="52" t="s">
        <v>76</v>
      </c>
      <c r="C77" s="22">
        <v>42242</v>
      </c>
      <c r="D77" s="134" t="s">
        <v>23</v>
      </c>
      <c r="E77" s="110">
        <v>87910</v>
      </c>
      <c r="F77" s="116"/>
      <c r="G77" s="116"/>
      <c r="H77" s="110">
        <v>87910</v>
      </c>
      <c r="I77" s="6"/>
      <c r="J77" s="6"/>
      <c r="K77" s="6"/>
      <c r="L77" s="6"/>
      <c r="M77" s="6"/>
    </row>
    <row r="78" spans="1:13" s="4" customFormat="1" ht="15.75">
      <c r="A78" s="5">
        <v>3</v>
      </c>
      <c r="B78" s="52" t="s">
        <v>163</v>
      </c>
      <c r="C78" s="21">
        <v>42229</v>
      </c>
      <c r="D78" s="134" t="s">
        <v>23</v>
      </c>
      <c r="E78" s="101">
        <v>21268</v>
      </c>
      <c r="F78" s="116"/>
      <c r="G78" s="116"/>
      <c r="H78" s="101">
        <v>21268</v>
      </c>
      <c r="I78" s="6"/>
      <c r="J78" s="6"/>
      <c r="K78" s="6"/>
      <c r="L78" s="6"/>
      <c r="M78" s="6"/>
    </row>
    <row r="79" spans="1:13" s="4" customFormat="1" ht="15.75">
      <c r="A79" s="5">
        <v>4</v>
      </c>
      <c r="B79" s="52" t="s">
        <v>164</v>
      </c>
      <c r="C79" s="21">
        <v>42217</v>
      </c>
      <c r="D79" s="134" t="s">
        <v>23</v>
      </c>
      <c r="E79" s="101">
        <v>6341</v>
      </c>
      <c r="F79" s="116"/>
      <c r="G79" s="116"/>
      <c r="H79" s="101">
        <v>6341</v>
      </c>
      <c r="I79" s="6"/>
      <c r="J79" s="6"/>
      <c r="K79" s="6"/>
      <c r="L79" s="6"/>
      <c r="M79" s="6"/>
    </row>
    <row r="80" spans="1:13" s="4" customFormat="1" ht="15.75">
      <c r="A80" s="5">
        <v>5</v>
      </c>
      <c r="B80" s="52" t="s">
        <v>165</v>
      </c>
      <c r="C80" s="23">
        <v>42217</v>
      </c>
      <c r="D80" s="114" t="s">
        <v>48</v>
      </c>
      <c r="E80" s="101">
        <v>12182</v>
      </c>
      <c r="F80" s="116"/>
      <c r="G80" s="116"/>
      <c r="H80" s="101">
        <v>12182</v>
      </c>
      <c r="I80" s="6"/>
      <c r="J80" s="6"/>
      <c r="K80" s="6"/>
      <c r="L80" s="6"/>
      <c r="M80" s="6"/>
    </row>
    <row r="81" spans="1:13" s="4" customFormat="1" ht="15.75">
      <c r="A81" s="5">
        <v>6</v>
      </c>
      <c r="B81" s="53" t="s">
        <v>75</v>
      </c>
      <c r="C81" s="21">
        <v>42221</v>
      </c>
      <c r="D81" s="114" t="s">
        <v>22</v>
      </c>
      <c r="E81" s="101">
        <v>4611</v>
      </c>
      <c r="F81" s="116"/>
      <c r="G81" s="116"/>
      <c r="H81" s="101">
        <v>4611</v>
      </c>
      <c r="I81" s="6"/>
      <c r="J81" s="6"/>
      <c r="K81" s="6"/>
      <c r="L81" s="6"/>
      <c r="M81" s="6"/>
    </row>
    <row r="82" spans="1:13" s="4" customFormat="1" ht="15.75">
      <c r="A82" s="5">
        <v>7</v>
      </c>
      <c r="B82" s="105" t="s">
        <v>77</v>
      </c>
      <c r="C82" s="21">
        <v>42233</v>
      </c>
      <c r="D82" s="106" t="s">
        <v>24</v>
      </c>
      <c r="E82" s="17">
        <v>56994</v>
      </c>
      <c r="F82" s="116"/>
      <c r="G82" s="116"/>
      <c r="H82" s="17">
        <v>56994</v>
      </c>
      <c r="I82" s="6"/>
      <c r="J82" s="6"/>
      <c r="K82" s="6"/>
      <c r="L82" s="6"/>
      <c r="M82" s="6"/>
    </row>
    <row r="83" spans="1:13" s="4" customFormat="1" ht="15.75">
      <c r="A83" s="5">
        <v>8</v>
      </c>
      <c r="B83" s="55" t="s">
        <v>235</v>
      </c>
      <c r="C83" s="121">
        <v>42216</v>
      </c>
      <c r="D83" s="136" t="s">
        <v>25</v>
      </c>
      <c r="E83" s="17">
        <v>12628000</v>
      </c>
      <c r="F83" s="116"/>
      <c r="G83" s="116"/>
      <c r="H83" s="17">
        <v>12628000</v>
      </c>
      <c r="I83" s="6"/>
      <c r="J83" s="6"/>
      <c r="K83" s="6"/>
      <c r="L83" s="6"/>
      <c r="M83" s="6"/>
    </row>
    <row r="84" spans="1:13" s="4" customFormat="1" ht="15.75">
      <c r="A84" s="5">
        <v>9</v>
      </c>
      <c r="B84" s="53" t="s">
        <v>101</v>
      </c>
      <c r="C84" s="21">
        <v>42217</v>
      </c>
      <c r="D84" s="107" t="s">
        <v>50</v>
      </c>
      <c r="E84" s="17">
        <v>5043.87</v>
      </c>
      <c r="F84" s="116"/>
      <c r="G84" s="116"/>
      <c r="H84" s="17">
        <v>5043.87</v>
      </c>
      <c r="I84" s="6"/>
      <c r="J84" s="6"/>
      <c r="K84" s="6"/>
      <c r="L84" s="6"/>
      <c r="M84" s="6"/>
    </row>
    <row r="85" spans="1:13" s="4" customFormat="1" ht="15.75">
      <c r="A85" s="5">
        <v>10</v>
      </c>
      <c r="B85" s="52" t="s">
        <v>236</v>
      </c>
      <c r="C85" s="23">
        <v>42243</v>
      </c>
      <c r="D85" s="106" t="s">
        <v>52</v>
      </c>
      <c r="E85" s="17">
        <v>14350.2</v>
      </c>
      <c r="F85" s="116"/>
      <c r="G85" s="116"/>
      <c r="H85" s="17">
        <v>14350.2</v>
      </c>
      <c r="I85" s="6"/>
      <c r="J85" s="6"/>
      <c r="K85" s="6"/>
      <c r="L85" s="6"/>
      <c r="M85" s="6"/>
    </row>
    <row r="86" spans="1:13" s="4" customFormat="1" ht="15.75">
      <c r="A86" s="5">
        <v>11</v>
      </c>
      <c r="B86" s="52" t="s">
        <v>160</v>
      </c>
      <c r="C86" s="23">
        <v>42243</v>
      </c>
      <c r="D86" s="106" t="s">
        <v>52</v>
      </c>
      <c r="E86" s="17">
        <v>17052.400000000001</v>
      </c>
      <c r="F86" s="116"/>
      <c r="G86" s="116"/>
      <c r="H86" s="17">
        <v>17052.400000000001</v>
      </c>
      <c r="I86" s="6"/>
      <c r="J86" s="6"/>
      <c r="K86" s="6"/>
      <c r="L86" s="6"/>
      <c r="M86" s="6"/>
    </row>
    <row r="87" spans="1:13" s="4" customFormat="1" ht="15.75">
      <c r="A87" s="5">
        <v>12</v>
      </c>
      <c r="B87" s="52" t="s">
        <v>161</v>
      </c>
      <c r="C87" s="23">
        <v>42223</v>
      </c>
      <c r="D87" s="106" t="s">
        <v>52</v>
      </c>
      <c r="E87" s="17">
        <v>13744</v>
      </c>
      <c r="F87" s="116"/>
      <c r="G87" s="116"/>
      <c r="H87" s="17">
        <v>13744</v>
      </c>
      <c r="I87" s="6"/>
      <c r="J87" s="6"/>
      <c r="K87" s="6"/>
      <c r="L87" s="6"/>
      <c r="M87" s="6"/>
    </row>
    <row r="88" spans="1:13" s="4" customFormat="1" ht="18.75">
      <c r="A88" s="5"/>
      <c r="B88" s="64" t="s">
        <v>78</v>
      </c>
      <c r="C88" s="67"/>
      <c r="D88" s="64"/>
      <c r="E88" s="68">
        <f>SUM(E76:E87)</f>
        <v>12877200.469999999</v>
      </c>
      <c r="F88" s="6"/>
      <c r="G88" s="6"/>
      <c r="H88" s="118"/>
      <c r="I88" s="116"/>
      <c r="J88" s="6"/>
      <c r="K88" s="6"/>
      <c r="L88" s="116"/>
      <c r="M88" s="6"/>
    </row>
    <row r="89" spans="1:13" s="4" customFormat="1">
      <c r="A89" s="5">
        <v>1</v>
      </c>
      <c r="B89" s="52" t="s">
        <v>129</v>
      </c>
      <c r="C89" s="22">
        <v>42185</v>
      </c>
      <c r="D89" s="106" t="s">
        <v>33</v>
      </c>
      <c r="E89" s="20">
        <v>186902.56</v>
      </c>
      <c r="F89" s="116"/>
      <c r="G89" s="116"/>
      <c r="H89" s="20"/>
      <c r="I89" s="20">
        <v>186902.56</v>
      </c>
      <c r="J89" s="6"/>
      <c r="K89" s="6"/>
      <c r="L89" s="116"/>
      <c r="M89" s="6"/>
    </row>
    <row r="90" spans="1:13" s="4" customFormat="1">
      <c r="A90" s="5">
        <v>2</v>
      </c>
      <c r="B90" s="53" t="s">
        <v>130</v>
      </c>
      <c r="C90" s="21">
        <v>42186</v>
      </c>
      <c r="D90" s="106" t="s">
        <v>74</v>
      </c>
      <c r="E90" s="20">
        <v>9540.35</v>
      </c>
      <c r="F90" s="116"/>
      <c r="G90" s="116"/>
      <c r="H90" s="20"/>
      <c r="I90" s="20">
        <v>9540.35</v>
      </c>
      <c r="J90" s="6"/>
      <c r="K90" s="6"/>
      <c r="L90" s="116"/>
      <c r="M90" s="6"/>
    </row>
    <row r="91" spans="1:13" s="4" customFormat="1" ht="15.75">
      <c r="A91" s="5">
        <v>3</v>
      </c>
      <c r="B91" s="53" t="s">
        <v>100</v>
      </c>
      <c r="C91" s="21">
        <v>42200</v>
      </c>
      <c r="D91" s="106" t="s">
        <v>37</v>
      </c>
      <c r="E91" s="17">
        <v>632480</v>
      </c>
      <c r="F91" s="116"/>
      <c r="G91" s="116"/>
      <c r="H91" s="20"/>
      <c r="I91" s="17">
        <v>632480</v>
      </c>
      <c r="J91" s="6"/>
      <c r="K91" s="6"/>
      <c r="L91" s="116"/>
      <c r="M91" s="6"/>
    </row>
    <row r="92" spans="1:13" s="4" customFormat="1" ht="18.75">
      <c r="A92" s="5"/>
      <c r="B92" s="64" t="s">
        <v>78</v>
      </c>
      <c r="C92" s="63"/>
      <c r="D92" s="64"/>
      <c r="E92" s="68">
        <f>SUM(E89:E91)</f>
        <v>828922.91</v>
      </c>
      <c r="F92" s="6"/>
      <c r="G92" s="6"/>
      <c r="H92" s="6"/>
      <c r="I92" s="116"/>
      <c r="J92" s="6"/>
      <c r="K92" s="6"/>
      <c r="L92" s="116"/>
      <c r="M92" s="6"/>
    </row>
    <row r="93" spans="1:13" s="4" customFormat="1">
      <c r="A93" s="5">
        <v>1</v>
      </c>
      <c r="B93" s="137" t="s">
        <v>81</v>
      </c>
      <c r="C93" s="138">
        <v>42104</v>
      </c>
      <c r="D93" s="134" t="s">
        <v>23</v>
      </c>
      <c r="E93" s="139">
        <v>212916</v>
      </c>
      <c r="F93" s="116"/>
      <c r="G93" s="116"/>
      <c r="H93" s="116"/>
      <c r="I93" s="116"/>
      <c r="J93" s="139">
        <v>212916</v>
      </c>
      <c r="K93" s="6"/>
      <c r="L93" s="116"/>
      <c r="M93" s="6"/>
    </row>
    <row r="94" spans="1:13" s="4" customFormat="1">
      <c r="A94" s="5">
        <v>2</v>
      </c>
      <c r="B94" s="132" t="s">
        <v>237</v>
      </c>
      <c r="C94" s="140">
        <v>42170</v>
      </c>
      <c r="D94" s="114" t="s">
        <v>238</v>
      </c>
      <c r="E94" s="141">
        <v>203670.5</v>
      </c>
      <c r="F94" s="116"/>
      <c r="G94" s="116"/>
      <c r="H94" s="116"/>
      <c r="I94" s="116"/>
      <c r="J94" s="141">
        <v>203670.5</v>
      </c>
      <c r="K94" s="6"/>
      <c r="L94" s="116"/>
      <c r="M94" s="6"/>
    </row>
    <row r="95" spans="1:13" s="4" customFormat="1">
      <c r="A95" s="5">
        <v>3</v>
      </c>
      <c r="B95" s="132" t="s">
        <v>131</v>
      </c>
      <c r="C95" s="140">
        <v>42178</v>
      </c>
      <c r="D95" s="114" t="s">
        <v>37</v>
      </c>
      <c r="E95" s="141">
        <v>89846.38</v>
      </c>
      <c r="F95" s="116"/>
      <c r="G95" s="116"/>
      <c r="H95" s="116"/>
      <c r="I95" s="116"/>
      <c r="J95" s="141">
        <v>89846.38</v>
      </c>
      <c r="K95" s="6"/>
      <c r="L95" s="116"/>
      <c r="M95" s="6"/>
    </row>
    <row r="96" spans="1:13" s="4" customFormat="1">
      <c r="A96" s="5">
        <v>4</v>
      </c>
      <c r="B96" s="132" t="s">
        <v>132</v>
      </c>
      <c r="C96" s="133">
        <v>42173</v>
      </c>
      <c r="D96" s="114" t="s">
        <v>30</v>
      </c>
      <c r="E96" s="141">
        <v>150597.5</v>
      </c>
      <c r="F96" s="116"/>
      <c r="G96" s="116"/>
      <c r="H96" s="116"/>
      <c r="I96" s="116"/>
      <c r="J96" s="141">
        <v>150597.5</v>
      </c>
      <c r="K96" s="6"/>
      <c r="L96" s="116"/>
      <c r="M96" s="6"/>
    </row>
    <row r="97" spans="1:13" s="4" customFormat="1">
      <c r="A97" s="5">
        <v>5</v>
      </c>
      <c r="B97" s="137" t="s">
        <v>136</v>
      </c>
      <c r="C97" s="138">
        <v>42155</v>
      </c>
      <c r="D97" s="114" t="s">
        <v>0</v>
      </c>
      <c r="E97" s="141">
        <v>83588.490000000005</v>
      </c>
      <c r="F97" s="116"/>
      <c r="G97" s="116"/>
      <c r="H97" s="116"/>
      <c r="I97" s="116"/>
      <c r="J97" s="141">
        <v>83588.490000000005</v>
      </c>
      <c r="K97" s="6"/>
      <c r="L97" s="116"/>
      <c r="M97" s="6"/>
    </row>
    <row r="98" spans="1:13" s="4" customFormat="1">
      <c r="A98" s="5">
        <v>6</v>
      </c>
      <c r="B98" s="137" t="s">
        <v>134</v>
      </c>
      <c r="C98" s="138">
        <v>42142</v>
      </c>
      <c r="D98" s="114" t="s">
        <v>23</v>
      </c>
      <c r="E98" s="141">
        <v>85060</v>
      </c>
      <c r="F98" s="116"/>
      <c r="G98" s="116"/>
      <c r="H98" s="116"/>
      <c r="I98" s="116"/>
      <c r="J98" s="141">
        <v>85060</v>
      </c>
      <c r="K98" s="6"/>
      <c r="L98" s="116"/>
      <c r="M98" s="6"/>
    </row>
    <row r="99" spans="1:13" s="4" customFormat="1">
      <c r="A99" s="5">
        <v>7</v>
      </c>
      <c r="B99" s="132" t="s">
        <v>133</v>
      </c>
      <c r="C99" s="133">
        <v>42142</v>
      </c>
      <c r="D99" s="114" t="s">
        <v>33</v>
      </c>
      <c r="E99" s="141">
        <v>39594.9</v>
      </c>
      <c r="F99" s="116"/>
      <c r="G99" s="116"/>
      <c r="H99" s="116"/>
      <c r="I99" s="116"/>
      <c r="J99" s="141">
        <v>39594.9</v>
      </c>
      <c r="K99" s="6"/>
      <c r="L99" s="116"/>
      <c r="M99" s="6"/>
    </row>
    <row r="100" spans="1:13" s="4" customFormat="1" ht="30">
      <c r="A100" s="5">
        <v>8</v>
      </c>
      <c r="B100" s="132" t="s">
        <v>135</v>
      </c>
      <c r="C100" s="140">
        <v>42129</v>
      </c>
      <c r="D100" s="114" t="s">
        <v>35</v>
      </c>
      <c r="E100" s="141">
        <v>239586.02</v>
      </c>
      <c r="F100" s="116"/>
      <c r="G100" s="116"/>
      <c r="H100" s="116"/>
      <c r="I100" s="116"/>
      <c r="J100" s="141">
        <v>239586.02</v>
      </c>
      <c r="K100" s="6"/>
      <c r="L100" s="116"/>
      <c r="M100" s="6"/>
    </row>
    <row r="101" spans="1:13" s="4" customFormat="1">
      <c r="A101" s="5">
        <v>9</v>
      </c>
      <c r="B101" s="132" t="s">
        <v>239</v>
      </c>
      <c r="C101" s="140">
        <v>42164</v>
      </c>
      <c r="D101" s="114" t="s">
        <v>26</v>
      </c>
      <c r="E101" s="141">
        <v>68987.520000000004</v>
      </c>
      <c r="F101" s="116"/>
      <c r="G101" s="116"/>
      <c r="H101" s="116"/>
      <c r="I101" s="116"/>
      <c r="J101" s="141">
        <v>68987.520000000004</v>
      </c>
      <c r="K101" s="6"/>
      <c r="L101" s="116"/>
      <c r="M101" s="6"/>
    </row>
    <row r="102" spans="1:13" s="4" customFormat="1" ht="18.75">
      <c r="A102" s="5"/>
      <c r="B102" s="64" t="s">
        <v>78</v>
      </c>
      <c r="C102" s="67"/>
      <c r="D102" s="64"/>
      <c r="E102" s="68">
        <f>SUM(E93:E101)</f>
        <v>1173847.31</v>
      </c>
      <c r="F102" s="6"/>
      <c r="G102" s="6"/>
      <c r="H102" s="6"/>
      <c r="I102" s="6"/>
      <c r="J102" s="116"/>
      <c r="K102" s="6"/>
      <c r="L102" s="116"/>
      <c r="M102" s="6"/>
    </row>
    <row r="103" spans="1:13" s="4" customFormat="1" ht="15.75">
      <c r="A103" s="5">
        <v>1</v>
      </c>
      <c r="B103" s="132" t="s">
        <v>84</v>
      </c>
      <c r="C103" s="133">
        <v>42086</v>
      </c>
      <c r="D103" s="114" t="s">
        <v>31</v>
      </c>
      <c r="E103" s="19">
        <v>31683</v>
      </c>
      <c r="F103" s="52"/>
      <c r="G103" s="116"/>
      <c r="H103" s="116"/>
      <c r="I103" s="116"/>
      <c r="J103" s="116"/>
      <c r="K103" s="19">
        <v>31683</v>
      </c>
      <c r="L103" s="116"/>
      <c r="M103" s="6"/>
    </row>
    <row r="104" spans="1:13" s="4" customFormat="1" ht="15.75">
      <c r="A104" s="5">
        <v>2</v>
      </c>
      <c r="B104" s="132" t="s">
        <v>82</v>
      </c>
      <c r="C104" s="140">
        <v>42041</v>
      </c>
      <c r="D104" s="114" t="s">
        <v>32</v>
      </c>
      <c r="E104" s="19">
        <v>572864.04</v>
      </c>
      <c r="F104" s="52"/>
      <c r="G104" s="116"/>
      <c r="H104" s="116"/>
      <c r="I104" s="116"/>
      <c r="J104" s="116"/>
      <c r="K104" s="19">
        <v>572864.04</v>
      </c>
      <c r="L104" s="116"/>
      <c r="M104" s="6"/>
    </row>
    <row r="105" spans="1:13" s="4" customFormat="1" ht="15.75">
      <c r="A105" s="5">
        <v>3</v>
      </c>
      <c r="B105" s="132" t="s">
        <v>83</v>
      </c>
      <c r="C105" s="133">
        <v>42086</v>
      </c>
      <c r="D105" s="114" t="s">
        <v>31</v>
      </c>
      <c r="E105" s="19">
        <v>48374.1</v>
      </c>
      <c r="F105" s="52"/>
      <c r="G105" s="116"/>
      <c r="H105" s="116"/>
      <c r="I105" s="116"/>
      <c r="J105" s="116"/>
      <c r="K105" s="19">
        <v>48374.1</v>
      </c>
      <c r="L105" s="116"/>
      <c r="M105" s="6"/>
    </row>
    <row r="106" spans="1:13" s="4" customFormat="1">
      <c r="A106" s="5">
        <v>4</v>
      </c>
      <c r="B106" s="137" t="s">
        <v>85</v>
      </c>
      <c r="C106" s="142">
        <v>42086</v>
      </c>
      <c r="D106" s="114" t="s">
        <v>33</v>
      </c>
      <c r="E106" s="139">
        <v>66109.5</v>
      </c>
      <c r="F106" s="52"/>
      <c r="G106" s="116"/>
      <c r="H106" s="116"/>
      <c r="I106" s="116"/>
      <c r="J106" s="116"/>
      <c r="K106" s="139">
        <v>66109.5</v>
      </c>
      <c r="L106" s="116"/>
      <c r="M106" s="6"/>
    </row>
    <row r="107" spans="1:13" s="4" customFormat="1" ht="15.75">
      <c r="A107" s="5">
        <v>5</v>
      </c>
      <c r="B107" s="53" t="s">
        <v>88</v>
      </c>
      <c r="C107" s="23">
        <v>42039</v>
      </c>
      <c r="D107" s="114" t="s">
        <v>36</v>
      </c>
      <c r="E107" s="17">
        <v>14800</v>
      </c>
      <c r="F107" s="52"/>
      <c r="G107" s="116"/>
      <c r="H107" s="116"/>
      <c r="I107" s="116"/>
      <c r="J107" s="116"/>
      <c r="K107" s="17">
        <v>14800</v>
      </c>
      <c r="L107" s="116"/>
      <c r="M107" s="6"/>
    </row>
    <row r="108" spans="1:13" s="4" customFormat="1" ht="15.75">
      <c r="A108" s="5">
        <v>6</v>
      </c>
      <c r="B108" s="53" t="s">
        <v>89</v>
      </c>
      <c r="C108" s="21">
        <v>42041</v>
      </c>
      <c r="D108" s="114" t="s">
        <v>38</v>
      </c>
      <c r="E108" s="17">
        <v>957271.46</v>
      </c>
      <c r="F108" s="52"/>
      <c r="G108" s="116"/>
      <c r="H108" s="116"/>
      <c r="I108" s="116"/>
      <c r="J108" s="116"/>
      <c r="K108" s="17">
        <v>957271.46</v>
      </c>
      <c r="L108" s="116"/>
      <c r="M108" s="6"/>
    </row>
    <row r="109" spans="1:13" s="4" customFormat="1" ht="15.75">
      <c r="A109" s="5">
        <v>7</v>
      </c>
      <c r="B109" s="53" t="s">
        <v>90</v>
      </c>
      <c r="C109" s="21">
        <v>41976</v>
      </c>
      <c r="D109" s="114" t="s">
        <v>39</v>
      </c>
      <c r="E109" s="17">
        <v>82977.600000000006</v>
      </c>
      <c r="F109" s="52"/>
      <c r="G109" s="116"/>
      <c r="H109" s="116"/>
      <c r="I109" s="116"/>
      <c r="J109" s="116"/>
      <c r="K109" s="17">
        <v>82977.600000000006</v>
      </c>
      <c r="L109" s="116"/>
      <c r="M109" s="6"/>
    </row>
    <row r="110" spans="1:13" s="4" customFormat="1" ht="15.75">
      <c r="A110" s="5">
        <v>8</v>
      </c>
      <c r="B110" s="53" t="s">
        <v>97</v>
      </c>
      <c r="C110" s="23">
        <v>42087</v>
      </c>
      <c r="D110" s="114" t="s">
        <v>45</v>
      </c>
      <c r="E110" s="17">
        <v>30872.95</v>
      </c>
      <c r="F110" s="52"/>
      <c r="G110" s="116"/>
      <c r="H110" s="116"/>
      <c r="I110" s="116"/>
      <c r="J110" s="116"/>
      <c r="K110" s="17">
        <v>30872.95</v>
      </c>
      <c r="L110" s="116"/>
      <c r="M110" s="6"/>
    </row>
    <row r="111" spans="1:13" s="4" customFormat="1" ht="30">
      <c r="A111" s="5">
        <v>9</v>
      </c>
      <c r="B111" s="53" t="s">
        <v>98</v>
      </c>
      <c r="C111" s="23">
        <v>42040</v>
      </c>
      <c r="D111" s="114" t="s">
        <v>46</v>
      </c>
      <c r="E111" s="17">
        <v>60000</v>
      </c>
      <c r="F111" s="52"/>
      <c r="G111" s="116"/>
      <c r="H111" s="116"/>
      <c r="I111" s="116"/>
      <c r="J111" s="116"/>
      <c r="K111" s="17">
        <v>60000</v>
      </c>
      <c r="L111" s="116"/>
      <c r="M111" s="6"/>
    </row>
    <row r="112" spans="1:13" s="4" customFormat="1" ht="15.75">
      <c r="A112" s="5">
        <v>10</v>
      </c>
      <c r="B112" s="53" t="s">
        <v>91</v>
      </c>
      <c r="C112" s="21">
        <v>41981</v>
      </c>
      <c r="D112" s="114" t="s">
        <v>39</v>
      </c>
      <c r="E112" s="17">
        <v>8159.7</v>
      </c>
      <c r="F112" s="52"/>
      <c r="G112" s="116"/>
      <c r="H112" s="116"/>
      <c r="I112" s="116"/>
      <c r="J112" s="116"/>
      <c r="K112" s="17">
        <v>8159.7</v>
      </c>
      <c r="L112" s="116"/>
      <c r="M112" s="6"/>
    </row>
    <row r="113" spans="1:13" s="4" customFormat="1" ht="15.75">
      <c r="A113" s="5">
        <v>11</v>
      </c>
      <c r="B113" s="53" t="s">
        <v>92</v>
      </c>
      <c r="C113" s="23">
        <v>42033</v>
      </c>
      <c r="D113" s="114" t="s">
        <v>40</v>
      </c>
      <c r="E113" s="17">
        <v>24502.7</v>
      </c>
      <c r="F113" s="52"/>
      <c r="G113" s="116"/>
      <c r="H113" s="116"/>
      <c r="I113" s="116"/>
      <c r="J113" s="116"/>
      <c r="K113" s="17">
        <v>24502.7</v>
      </c>
      <c r="L113" s="116"/>
      <c r="M113" s="6"/>
    </row>
    <row r="114" spans="1:13" s="4" customFormat="1" ht="15.75">
      <c r="A114" s="5">
        <v>12</v>
      </c>
      <c r="B114" s="53" t="s">
        <v>95</v>
      </c>
      <c r="C114" s="21">
        <v>42083</v>
      </c>
      <c r="D114" s="114" t="s">
        <v>42</v>
      </c>
      <c r="E114" s="17">
        <v>1659798.65</v>
      </c>
      <c r="F114" s="52"/>
      <c r="G114" s="116"/>
      <c r="H114" s="116"/>
      <c r="I114" s="116"/>
      <c r="J114" s="116"/>
      <c r="K114" s="17">
        <v>1659798.65</v>
      </c>
      <c r="L114" s="116"/>
      <c r="M114" s="6"/>
    </row>
    <row r="115" spans="1:13" s="4" customFormat="1" ht="15.75">
      <c r="A115" s="5">
        <v>13</v>
      </c>
      <c r="B115" s="53" t="s">
        <v>79</v>
      </c>
      <c r="C115" s="25">
        <v>42086</v>
      </c>
      <c r="D115" s="53" t="s">
        <v>31</v>
      </c>
      <c r="E115" s="17">
        <v>25399.5</v>
      </c>
      <c r="F115" s="52"/>
      <c r="G115" s="116"/>
      <c r="H115" s="116"/>
      <c r="I115" s="116"/>
      <c r="J115" s="116"/>
      <c r="K115" s="17">
        <v>25399.5</v>
      </c>
      <c r="L115" s="116"/>
      <c r="M115" s="6"/>
    </row>
    <row r="116" spans="1:13" s="4" customFormat="1" ht="15.75">
      <c r="A116" s="5">
        <v>14</v>
      </c>
      <c r="B116" s="53" t="s">
        <v>80</v>
      </c>
      <c r="C116" s="25">
        <v>42086</v>
      </c>
      <c r="D116" s="53" t="s">
        <v>31</v>
      </c>
      <c r="E116" s="17">
        <v>161837</v>
      </c>
      <c r="F116" s="52"/>
      <c r="G116" s="116"/>
      <c r="H116" s="116"/>
      <c r="I116" s="116"/>
      <c r="J116" s="116"/>
      <c r="K116" s="17">
        <v>161837</v>
      </c>
      <c r="L116" s="116"/>
      <c r="M116" s="6"/>
    </row>
    <row r="117" spans="1:13" s="4" customFormat="1" ht="18.75">
      <c r="A117" s="5"/>
      <c r="B117" s="64" t="s">
        <v>78</v>
      </c>
      <c r="C117" s="67"/>
      <c r="D117" s="64"/>
      <c r="E117" s="68">
        <f>SUM(E103:E116)</f>
        <v>3744650.2</v>
      </c>
      <c r="F117" s="6"/>
      <c r="G117" s="6"/>
      <c r="H117" s="6"/>
      <c r="I117" s="6"/>
      <c r="J117" s="6"/>
      <c r="K117" s="116"/>
      <c r="L117" s="116"/>
      <c r="M117" s="6"/>
    </row>
    <row r="118" spans="1:13" s="4" customFormat="1" ht="15.75">
      <c r="A118" s="5">
        <v>1</v>
      </c>
      <c r="B118" s="53" t="s">
        <v>122</v>
      </c>
      <c r="C118" s="21">
        <v>41719</v>
      </c>
      <c r="D118" s="106" t="s">
        <v>71</v>
      </c>
      <c r="E118" s="17">
        <v>2500</v>
      </c>
      <c r="F118" s="52"/>
      <c r="G118" s="116"/>
      <c r="H118" s="116"/>
      <c r="I118" s="116"/>
      <c r="J118" s="116"/>
      <c r="K118" s="116"/>
      <c r="L118" s="17">
        <v>2500</v>
      </c>
      <c r="M118" s="6"/>
    </row>
    <row r="119" spans="1:13" s="4" customFormat="1" ht="30">
      <c r="A119" s="5">
        <v>2</v>
      </c>
      <c r="B119" s="60" t="s">
        <v>123</v>
      </c>
      <c r="C119" s="21">
        <v>41791</v>
      </c>
      <c r="D119" s="106" t="s">
        <v>72</v>
      </c>
      <c r="E119" s="17">
        <v>890125.99</v>
      </c>
      <c r="F119" s="52"/>
      <c r="G119" s="116"/>
      <c r="H119" s="116"/>
      <c r="I119" s="116"/>
      <c r="J119" s="116"/>
      <c r="K119" s="116"/>
      <c r="L119" s="17">
        <v>890125.99</v>
      </c>
      <c r="M119" s="6"/>
    </row>
    <row r="120" spans="1:13" s="4" customFormat="1" ht="45">
      <c r="A120" s="5">
        <v>3</v>
      </c>
      <c r="B120" s="53" t="s">
        <v>106</v>
      </c>
      <c r="C120" s="21">
        <v>41761</v>
      </c>
      <c r="D120" s="106" t="s">
        <v>59</v>
      </c>
      <c r="E120" s="17">
        <v>3659</v>
      </c>
      <c r="F120" s="52"/>
      <c r="G120" s="116"/>
      <c r="H120" s="116"/>
      <c r="I120" s="116"/>
      <c r="J120" s="116"/>
      <c r="K120" s="116"/>
      <c r="L120" s="17">
        <v>3659</v>
      </c>
      <c r="M120" s="6"/>
    </row>
    <row r="121" spans="1:13" s="4" customFormat="1" ht="15.75">
      <c r="A121" s="5">
        <v>4</v>
      </c>
      <c r="B121" s="53" t="s">
        <v>86</v>
      </c>
      <c r="C121" s="21">
        <v>41926</v>
      </c>
      <c r="D121" s="106" t="s">
        <v>34</v>
      </c>
      <c r="E121" s="17">
        <v>17841.599999999999</v>
      </c>
      <c r="F121" s="52"/>
      <c r="G121" s="116"/>
      <c r="H121" s="116"/>
      <c r="I121" s="116"/>
      <c r="J121" s="116"/>
      <c r="K121" s="116"/>
      <c r="L121" s="17">
        <v>17841.599999999999</v>
      </c>
      <c r="M121" s="6"/>
    </row>
    <row r="122" spans="1:13" s="4" customFormat="1" ht="15.75">
      <c r="A122" s="5">
        <v>5</v>
      </c>
      <c r="B122" s="53" t="s">
        <v>87</v>
      </c>
      <c r="C122" s="21">
        <v>41926</v>
      </c>
      <c r="D122" s="106" t="s">
        <v>34</v>
      </c>
      <c r="E122" s="17">
        <v>2480</v>
      </c>
      <c r="F122" s="52"/>
      <c r="G122" s="116"/>
      <c r="H122" s="116"/>
      <c r="I122" s="116"/>
      <c r="J122" s="116"/>
      <c r="K122" s="116"/>
      <c r="L122" s="17">
        <v>2480</v>
      </c>
      <c r="M122" s="6"/>
    </row>
    <row r="123" spans="1:13" s="4" customFormat="1" ht="15.75">
      <c r="A123" s="5">
        <v>6</v>
      </c>
      <c r="B123" s="53" t="s">
        <v>108</v>
      </c>
      <c r="C123" s="23">
        <v>41744</v>
      </c>
      <c r="D123" s="106" t="s">
        <v>66</v>
      </c>
      <c r="E123" s="17">
        <v>67689.02</v>
      </c>
      <c r="F123" s="52"/>
      <c r="G123" s="116"/>
      <c r="H123" s="116"/>
      <c r="I123" s="116"/>
      <c r="J123" s="116"/>
      <c r="K123" s="116"/>
      <c r="L123" s="17">
        <v>67689.02</v>
      </c>
      <c r="M123" s="6"/>
    </row>
    <row r="124" spans="1:13" s="4" customFormat="1" ht="15.75">
      <c r="A124" s="5">
        <v>7</v>
      </c>
      <c r="B124" s="53" t="s">
        <v>109</v>
      </c>
      <c r="C124" s="21">
        <v>41673</v>
      </c>
      <c r="D124" s="106" t="s">
        <v>67</v>
      </c>
      <c r="E124" s="17">
        <v>15959.5</v>
      </c>
      <c r="F124" s="52"/>
      <c r="G124" s="116"/>
      <c r="H124" s="116"/>
      <c r="I124" s="116"/>
      <c r="J124" s="116"/>
      <c r="K124" s="116"/>
      <c r="L124" s="17">
        <v>15959.5</v>
      </c>
      <c r="M124" s="6"/>
    </row>
    <row r="125" spans="1:13" s="4" customFormat="1" ht="15.75">
      <c r="A125" s="5">
        <v>8</v>
      </c>
      <c r="B125" s="53" t="s">
        <v>110</v>
      </c>
      <c r="C125" s="23">
        <v>41611</v>
      </c>
      <c r="D125" s="106" t="s">
        <v>67</v>
      </c>
      <c r="E125" s="17">
        <v>885</v>
      </c>
      <c r="F125" s="52"/>
      <c r="G125" s="116"/>
      <c r="H125" s="116"/>
      <c r="I125" s="116"/>
      <c r="J125" s="116"/>
      <c r="K125" s="116"/>
      <c r="L125" s="17">
        <v>885</v>
      </c>
      <c r="M125" s="6"/>
    </row>
    <row r="126" spans="1:13" s="4" customFormat="1" ht="15.75">
      <c r="A126" s="5">
        <v>9</v>
      </c>
      <c r="B126" s="53" t="s">
        <v>111</v>
      </c>
      <c r="C126" s="23">
        <v>41606</v>
      </c>
      <c r="D126" s="106" t="s">
        <v>67</v>
      </c>
      <c r="E126" s="17">
        <v>3374.8</v>
      </c>
      <c r="F126" s="52"/>
      <c r="G126" s="116"/>
      <c r="H126" s="116"/>
      <c r="I126" s="116"/>
      <c r="J126" s="116"/>
      <c r="K126" s="116"/>
      <c r="L126" s="17">
        <v>3374.8</v>
      </c>
      <c r="M126" s="6"/>
    </row>
    <row r="127" spans="1:13" s="4" customFormat="1" ht="15.75">
      <c r="A127" s="5">
        <v>10</v>
      </c>
      <c r="B127" s="53" t="s">
        <v>124</v>
      </c>
      <c r="C127" s="21">
        <v>41689</v>
      </c>
      <c r="D127" s="106" t="s">
        <v>67</v>
      </c>
      <c r="E127" s="17">
        <v>4556.8</v>
      </c>
      <c r="F127" s="52"/>
      <c r="G127" s="116"/>
      <c r="H127" s="116"/>
      <c r="I127" s="116"/>
      <c r="J127" s="116"/>
      <c r="K127" s="116"/>
      <c r="L127" s="17">
        <v>4556.8</v>
      </c>
      <c r="M127" s="6"/>
    </row>
    <row r="128" spans="1:13" s="4" customFormat="1" ht="15.75">
      <c r="A128" s="5">
        <v>11</v>
      </c>
      <c r="B128" s="53" t="s">
        <v>125</v>
      </c>
      <c r="C128" s="21">
        <v>41689</v>
      </c>
      <c r="D128" s="106" t="s">
        <v>67</v>
      </c>
      <c r="E128" s="17">
        <v>3404.8</v>
      </c>
      <c r="F128" s="52"/>
      <c r="G128" s="116"/>
      <c r="H128" s="116"/>
      <c r="I128" s="116"/>
      <c r="J128" s="116"/>
      <c r="K128" s="116"/>
      <c r="L128" s="17">
        <v>3404.8</v>
      </c>
      <c r="M128" s="6"/>
    </row>
    <row r="129" spans="1:13" s="4" customFormat="1" ht="15.75">
      <c r="A129" s="5">
        <v>12</v>
      </c>
      <c r="B129" s="53" t="s">
        <v>126</v>
      </c>
      <c r="C129" s="21">
        <v>41689</v>
      </c>
      <c r="D129" s="106" t="s">
        <v>67</v>
      </c>
      <c r="E129" s="17">
        <v>4953.6000000000004</v>
      </c>
      <c r="F129" s="52"/>
      <c r="G129" s="116"/>
      <c r="H129" s="116"/>
      <c r="I129" s="116"/>
      <c r="J129" s="116"/>
      <c r="K129" s="116"/>
      <c r="L129" s="17">
        <v>4953.6000000000004</v>
      </c>
      <c r="M129" s="6"/>
    </row>
    <row r="130" spans="1:13" s="4" customFormat="1" ht="45">
      <c r="A130" s="5">
        <v>13</v>
      </c>
      <c r="B130" s="53" t="s">
        <v>94</v>
      </c>
      <c r="C130" s="22">
        <v>41922</v>
      </c>
      <c r="D130" s="106" t="s">
        <v>41</v>
      </c>
      <c r="E130" s="17">
        <v>53742</v>
      </c>
      <c r="F130" s="52"/>
      <c r="G130" s="116"/>
      <c r="H130" s="116"/>
      <c r="I130" s="116"/>
      <c r="J130" s="116"/>
      <c r="K130" s="116"/>
      <c r="L130" s="17">
        <v>53742</v>
      </c>
      <c r="M130" s="6"/>
    </row>
    <row r="131" spans="1:13" s="4" customFormat="1" ht="15.75">
      <c r="A131" s="5">
        <v>14</v>
      </c>
      <c r="B131" s="53" t="s">
        <v>117</v>
      </c>
      <c r="C131" s="21">
        <v>41671</v>
      </c>
      <c r="D131" s="106" t="s">
        <v>70</v>
      </c>
      <c r="E131" s="17">
        <v>11328</v>
      </c>
      <c r="F131" s="52"/>
      <c r="G131" s="116"/>
      <c r="H131" s="116"/>
      <c r="I131" s="116"/>
      <c r="J131" s="116"/>
      <c r="K131" s="116"/>
      <c r="L131" s="17">
        <v>11328</v>
      </c>
      <c r="M131" s="6"/>
    </row>
    <row r="132" spans="1:13" s="4" customFormat="1" ht="15.75">
      <c r="A132" s="5">
        <v>15</v>
      </c>
      <c r="B132" s="53" t="s">
        <v>118</v>
      </c>
      <c r="C132" s="21">
        <v>41655</v>
      </c>
      <c r="D132" s="106" t="s">
        <v>70</v>
      </c>
      <c r="E132" s="17">
        <v>11328</v>
      </c>
      <c r="F132" s="52"/>
      <c r="G132" s="116"/>
      <c r="H132" s="116"/>
      <c r="I132" s="116"/>
      <c r="J132" s="116"/>
      <c r="K132" s="116"/>
      <c r="L132" s="17">
        <v>11328</v>
      </c>
      <c r="M132" s="6"/>
    </row>
    <row r="133" spans="1:13" s="4" customFormat="1" ht="15.75">
      <c r="A133" s="5">
        <v>16</v>
      </c>
      <c r="B133" s="53" t="s">
        <v>104</v>
      </c>
      <c r="C133" s="21">
        <v>41760</v>
      </c>
      <c r="D133" s="106" t="s">
        <v>55</v>
      </c>
      <c r="E133" s="17">
        <v>1500</v>
      </c>
      <c r="F133" s="52"/>
      <c r="G133" s="116"/>
      <c r="H133" s="116"/>
      <c r="I133" s="116"/>
      <c r="J133" s="116"/>
      <c r="K133" s="116"/>
      <c r="L133" s="17">
        <v>1500</v>
      </c>
      <c r="M133" s="6"/>
    </row>
    <row r="134" spans="1:13" s="4" customFormat="1" ht="15.75">
      <c r="A134" s="5">
        <v>17</v>
      </c>
      <c r="B134" s="53">
        <v>10009303</v>
      </c>
      <c r="C134" s="23">
        <v>41639</v>
      </c>
      <c r="D134" s="106" t="s">
        <v>58</v>
      </c>
      <c r="E134" s="17">
        <v>22500</v>
      </c>
      <c r="F134" s="52"/>
      <c r="G134" s="116"/>
      <c r="H134" s="116"/>
      <c r="I134" s="116"/>
      <c r="J134" s="116"/>
      <c r="K134" s="116"/>
      <c r="L134" s="17">
        <v>22500</v>
      </c>
      <c r="M134" s="6"/>
    </row>
    <row r="135" spans="1:13" s="4" customFormat="1" ht="15.75">
      <c r="A135" s="5">
        <v>18</v>
      </c>
      <c r="B135" s="53">
        <v>100009229</v>
      </c>
      <c r="C135" s="23">
        <v>41608</v>
      </c>
      <c r="D135" s="106" t="s">
        <v>58</v>
      </c>
      <c r="E135" s="17">
        <v>50000</v>
      </c>
      <c r="F135" s="52"/>
      <c r="G135" s="116"/>
      <c r="H135" s="116"/>
      <c r="I135" s="116"/>
      <c r="J135" s="116"/>
      <c r="K135" s="116"/>
      <c r="L135" s="17">
        <v>50000</v>
      </c>
      <c r="M135" s="6"/>
    </row>
    <row r="136" spans="1:13" s="4" customFormat="1" ht="15.75">
      <c r="A136" s="5">
        <v>19</v>
      </c>
      <c r="B136" s="53">
        <v>100009256</v>
      </c>
      <c r="C136" s="23">
        <v>41578</v>
      </c>
      <c r="D136" s="106" t="s">
        <v>58</v>
      </c>
      <c r="E136" s="17">
        <v>57500</v>
      </c>
      <c r="F136" s="52"/>
      <c r="G136" s="116"/>
      <c r="H136" s="116"/>
      <c r="I136" s="116"/>
      <c r="J136" s="116"/>
      <c r="K136" s="116"/>
      <c r="L136" s="17">
        <v>57500</v>
      </c>
      <c r="M136" s="6"/>
    </row>
    <row r="137" spans="1:13" s="4" customFormat="1" ht="15.75">
      <c r="A137" s="5">
        <v>20</v>
      </c>
      <c r="B137" s="53" t="s">
        <v>99</v>
      </c>
      <c r="C137" s="23">
        <v>41856</v>
      </c>
      <c r="D137" s="106" t="s">
        <v>47</v>
      </c>
      <c r="E137" s="17">
        <v>44475.39</v>
      </c>
      <c r="F137" s="52"/>
      <c r="G137" s="116"/>
      <c r="H137" s="116"/>
      <c r="I137" s="116"/>
      <c r="J137" s="116"/>
      <c r="K137" s="116"/>
      <c r="L137" s="17">
        <v>44475.39</v>
      </c>
      <c r="M137" s="6"/>
    </row>
    <row r="138" spans="1:13" s="4" customFormat="1" ht="30">
      <c r="A138" s="5">
        <v>21</v>
      </c>
      <c r="B138" s="53" t="s">
        <v>96</v>
      </c>
      <c r="C138" s="23">
        <v>41886</v>
      </c>
      <c r="D138" s="106" t="s">
        <v>43</v>
      </c>
      <c r="E138" s="17">
        <v>53100</v>
      </c>
      <c r="F138" s="52"/>
      <c r="G138" s="116"/>
      <c r="H138" s="116"/>
      <c r="I138" s="116"/>
      <c r="J138" s="116"/>
      <c r="K138" s="116"/>
      <c r="L138" s="17">
        <v>53100</v>
      </c>
      <c r="M138" s="6"/>
    </row>
    <row r="139" spans="1:13" s="4" customFormat="1" ht="15.75">
      <c r="A139" s="5">
        <v>22</v>
      </c>
      <c r="B139" s="53" t="s">
        <v>128</v>
      </c>
      <c r="C139" s="22">
        <v>41699</v>
      </c>
      <c r="D139" s="115" t="s">
        <v>70</v>
      </c>
      <c r="E139" s="17">
        <v>11328</v>
      </c>
      <c r="F139" s="52"/>
      <c r="G139" s="116"/>
      <c r="H139" s="116"/>
      <c r="I139" s="116"/>
      <c r="J139" s="116"/>
      <c r="K139" s="116"/>
      <c r="L139" s="17">
        <v>11328</v>
      </c>
      <c r="M139" s="6"/>
    </row>
    <row r="140" spans="1:13" s="4" customFormat="1" ht="18.75">
      <c r="A140" s="5"/>
      <c r="B140" s="64" t="s">
        <v>78</v>
      </c>
      <c r="C140" s="67"/>
      <c r="D140" s="64"/>
      <c r="E140" s="68">
        <f>SUM(E118:E139)</f>
        <v>1334231.5</v>
      </c>
      <c r="F140" s="6"/>
      <c r="G140" s="6"/>
      <c r="H140" s="6"/>
      <c r="I140" s="6"/>
      <c r="J140" s="6"/>
      <c r="K140" s="6"/>
      <c r="L140" s="116"/>
      <c r="M140" s="6"/>
    </row>
    <row r="141" spans="1:13" s="4" customFormat="1" ht="15.75">
      <c r="A141" s="50">
        <v>1</v>
      </c>
      <c r="B141" s="53">
        <v>7313457</v>
      </c>
      <c r="C141" s="21">
        <v>41542</v>
      </c>
      <c r="D141" s="106" t="s">
        <v>53</v>
      </c>
      <c r="E141" s="17">
        <v>3650</v>
      </c>
      <c r="F141" s="116"/>
      <c r="G141" s="116"/>
      <c r="H141" s="116"/>
      <c r="I141" s="116"/>
      <c r="J141" s="116"/>
      <c r="K141" s="116"/>
      <c r="L141" s="116"/>
      <c r="M141" s="17">
        <v>3650</v>
      </c>
    </row>
    <row r="142" spans="1:13" s="4" customFormat="1" ht="15.75">
      <c r="A142" s="50">
        <v>2</v>
      </c>
      <c r="B142" s="53" t="s">
        <v>127</v>
      </c>
      <c r="C142" s="21">
        <v>41533</v>
      </c>
      <c r="D142" s="106" t="s">
        <v>67</v>
      </c>
      <c r="E142" s="17">
        <v>855.5</v>
      </c>
      <c r="F142" s="116"/>
      <c r="G142" s="116"/>
      <c r="H142" s="116"/>
      <c r="I142" s="116"/>
      <c r="J142" s="116"/>
      <c r="K142" s="116"/>
      <c r="L142" s="116"/>
      <c r="M142" s="17">
        <v>855.5</v>
      </c>
    </row>
    <row r="143" spans="1:13" s="4" customFormat="1" ht="15.75">
      <c r="A143" s="50">
        <v>3</v>
      </c>
      <c r="B143" s="53">
        <v>100009280</v>
      </c>
      <c r="C143" s="23">
        <v>41547</v>
      </c>
      <c r="D143" s="106" t="s">
        <v>58</v>
      </c>
      <c r="E143" s="17">
        <v>50000</v>
      </c>
      <c r="F143" s="116"/>
      <c r="G143" s="116"/>
      <c r="H143" s="116"/>
      <c r="I143" s="116"/>
      <c r="J143" s="116"/>
      <c r="K143" s="116"/>
      <c r="L143" s="116"/>
      <c r="M143" s="17">
        <v>50000</v>
      </c>
    </row>
    <row r="144" spans="1:13" s="4" customFormat="1" ht="15.75">
      <c r="A144" s="50">
        <v>4</v>
      </c>
      <c r="B144" s="53" t="s">
        <v>102</v>
      </c>
      <c r="C144" s="21">
        <v>41487</v>
      </c>
      <c r="D144" s="106" t="s">
        <v>53</v>
      </c>
      <c r="E144" s="17">
        <v>2360</v>
      </c>
      <c r="F144" s="116"/>
      <c r="G144" s="116"/>
      <c r="H144" s="116"/>
      <c r="I144" s="116"/>
      <c r="J144" s="116"/>
      <c r="K144" s="116"/>
      <c r="L144" s="116"/>
      <c r="M144" s="17">
        <v>2360</v>
      </c>
    </row>
    <row r="145" spans="1:13" s="4" customFormat="1" ht="15.75">
      <c r="A145" s="50">
        <v>5</v>
      </c>
      <c r="B145" s="53" t="s">
        <v>103</v>
      </c>
      <c r="C145" s="22">
        <v>41264</v>
      </c>
      <c r="D145" s="106" t="s">
        <v>54</v>
      </c>
      <c r="E145" s="17">
        <v>8200</v>
      </c>
      <c r="F145" s="116"/>
      <c r="G145" s="116"/>
      <c r="H145" s="116"/>
      <c r="I145" s="116"/>
      <c r="J145" s="116"/>
      <c r="K145" s="116"/>
      <c r="L145" s="116"/>
      <c r="M145" s="17">
        <v>8200</v>
      </c>
    </row>
    <row r="146" spans="1:13" s="4" customFormat="1" ht="15.75">
      <c r="A146" s="50">
        <v>6</v>
      </c>
      <c r="B146" s="58">
        <v>2085801</v>
      </c>
      <c r="C146" s="22">
        <v>41264</v>
      </c>
      <c r="D146" s="115" t="s">
        <v>54</v>
      </c>
      <c r="E146" s="17">
        <v>8500</v>
      </c>
      <c r="F146" s="116"/>
      <c r="G146" s="116"/>
      <c r="H146" s="116"/>
      <c r="I146" s="116"/>
      <c r="J146" s="116"/>
      <c r="K146" s="116"/>
      <c r="L146" s="116"/>
      <c r="M146" s="17">
        <v>8500</v>
      </c>
    </row>
    <row r="147" spans="1:13" s="4" customFormat="1" ht="15.75">
      <c r="A147" s="50">
        <v>7</v>
      </c>
      <c r="B147" s="53" t="s">
        <v>103</v>
      </c>
      <c r="C147" s="22">
        <v>41264</v>
      </c>
      <c r="D147" s="115" t="s">
        <v>54</v>
      </c>
      <c r="E147" s="17">
        <v>8500</v>
      </c>
      <c r="F147" s="116"/>
      <c r="G147" s="116"/>
      <c r="H147" s="116"/>
      <c r="I147" s="116"/>
      <c r="J147" s="116"/>
      <c r="K147" s="116"/>
      <c r="L147" s="116"/>
      <c r="M147" s="17">
        <v>8500</v>
      </c>
    </row>
    <row r="148" spans="1:13" s="4" customFormat="1" ht="30">
      <c r="A148" s="50">
        <v>8</v>
      </c>
      <c r="B148" s="53" t="s">
        <v>103</v>
      </c>
      <c r="C148" s="21">
        <v>41241</v>
      </c>
      <c r="D148" s="106" t="s">
        <v>56</v>
      </c>
      <c r="E148" s="17">
        <v>34500</v>
      </c>
      <c r="F148" s="116"/>
      <c r="G148" s="116"/>
      <c r="H148" s="116"/>
      <c r="I148" s="116"/>
      <c r="J148" s="116"/>
      <c r="K148" s="116"/>
      <c r="L148" s="116"/>
      <c r="M148" s="17">
        <v>34500</v>
      </c>
    </row>
    <row r="149" spans="1:13" s="4" customFormat="1" ht="15.75">
      <c r="A149" s="50">
        <v>9</v>
      </c>
      <c r="B149" s="59" t="s">
        <v>105</v>
      </c>
      <c r="C149" s="24">
        <v>41457</v>
      </c>
      <c r="D149" s="112" t="s">
        <v>57</v>
      </c>
      <c r="E149" s="101">
        <v>5454</v>
      </c>
      <c r="F149" s="116"/>
      <c r="G149" s="116"/>
      <c r="H149" s="116"/>
      <c r="I149" s="116"/>
      <c r="J149" s="116"/>
      <c r="K149" s="116"/>
      <c r="L149" s="116"/>
      <c r="M149" s="101">
        <v>5454</v>
      </c>
    </row>
    <row r="150" spans="1:13" s="4" customFormat="1" ht="15.75">
      <c r="A150" s="50">
        <v>10</v>
      </c>
      <c r="B150" s="59">
        <v>100009175</v>
      </c>
      <c r="C150" s="111">
        <v>41455</v>
      </c>
      <c r="D150" s="112" t="s">
        <v>58</v>
      </c>
      <c r="E150" s="101">
        <v>32500</v>
      </c>
      <c r="F150" s="116"/>
      <c r="G150" s="116"/>
      <c r="H150" s="116"/>
      <c r="I150" s="116"/>
      <c r="J150" s="116"/>
      <c r="K150" s="116"/>
      <c r="L150" s="116"/>
      <c r="M150" s="101">
        <v>32500</v>
      </c>
    </row>
    <row r="151" spans="1:13" s="4" customFormat="1" ht="15.75">
      <c r="A151" s="50">
        <v>11</v>
      </c>
      <c r="B151" s="53">
        <v>100009212</v>
      </c>
      <c r="C151" s="23">
        <v>41517</v>
      </c>
      <c r="D151" s="106" t="s">
        <v>58</v>
      </c>
      <c r="E151" s="17">
        <v>52500</v>
      </c>
      <c r="F151" s="116"/>
      <c r="G151" s="116"/>
      <c r="H151" s="116"/>
      <c r="I151" s="116"/>
      <c r="J151" s="116"/>
      <c r="K151" s="116"/>
      <c r="L151" s="116"/>
      <c r="M151" s="17">
        <v>52500</v>
      </c>
    </row>
    <row r="152" spans="1:13" s="4" customFormat="1" ht="15.75">
      <c r="A152" s="50">
        <v>12</v>
      </c>
      <c r="B152" s="53">
        <v>100009194</v>
      </c>
      <c r="C152" s="23">
        <v>41486</v>
      </c>
      <c r="D152" s="106" t="s">
        <v>58</v>
      </c>
      <c r="E152" s="17">
        <v>57500</v>
      </c>
      <c r="F152" s="116"/>
      <c r="G152" s="116"/>
      <c r="H152" s="116"/>
      <c r="I152" s="116"/>
      <c r="J152" s="116"/>
      <c r="K152" s="116"/>
      <c r="L152" s="116"/>
      <c r="M152" s="17">
        <v>57500</v>
      </c>
    </row>
    <row r="153" spans="1:13" s="4" customFormat="1" ht="15.75">
      <c r="A153" s="50">
        <v>13</v>
      </c>
      <c r="B153" s="61">
        <v>56509</v>
      </c>
      <c r="C153" s="21">
        <v>41190</v>
      </c>
      <c r="D153" s="115" t="s">
        <v>60</v>
      </c>
      <c r="E153" s="17">
        <v>1000</v>
      </c>
      <c r="F153" s="116"/>
      <c r="G153" s="116"/>
      <c r="H153" s="116"/>
      <c r="I153" s="116"/>
      <c r="J153" s="116"/>
      <c r="K153" s="116"/>
      <c r="L153" s="116"/>
      <c r="M153" s="17">
        <v>1000</v>
      </c>
    </row>
    <row r="154" spans="1:13" s="4" customFormat="1" ht="15.75">
      <c r="A154" s="50">
        <v>14</v>
      </c>
      <c r="B154" s="61">
        <v>56511</v>
      </c>
      <c r="C154" s="21">
        <v>41191</v>
      </c>
      <c r="D154" s="115" t="s">
        <v>60</v>
      </c>
      <c r="E154" s="17">
        <v>550</v>
      </c>
      <c r="F154" s="116"/>
      <c r="G154" s="116"/>
      <c r="H154" s="116"/>
      <c r="I154" s="116"/>
      <c r="J154" s="116"/>
      <c r="K154" s="116"/>
      <c r="L154" s="116"/>
      <c r="M154" s="17">
        <v>550</v>
      </c>
    </row>
    <row r="155" spans="1:13" s="4" customFormat="1" ht="15.75">
      <c r="A155" s="50">
        <v>15</v>
      </c>
      <c r="B155" s="61">
        <v>56518</v>
      </c>
      <c r="C155" s="21">
        <v>41323</v>
      </c>
      <c r="D155" s="115" t="s">
        <v>60</v>
      </c>
      <c r="E155" s="17">
        <v>1000</v>
      </c>
      <c r="F155" s="116"/>
      <c r="G155" s="116"/>
      <c r="H155" s="116"/>
      <c r="I155" s="116"/>
      <c r="J155" s="116"/>
      <c r="K155" s="116"/>
      <c r="L155" s="116"/>
      <c r="M155" s="17">
        <v>1000</v>
      </c>
    </row>
    <row r="156" spans="1:13" s="4" customFormat="1" ht="15.75">
      <c r="A156" s="50">
        <v>16</v>
      </c>
      <c r="B156" s="58">
        <v>11502065214</v>
      </c>
      <c r="C156" s="21">
        <v>41324</v>
      </c>
      <c r="D156" s="115" t="s">
        <v>61</v>
      </c>
      <c r="E156" s="17">
        <v>500</v>
      </c>
      <c r="F156" s="116"/>
      <c r="G156" s="116"/>
      <c r="H156" s="116"/>
      <c r="I156" s="116"/>
      <c r="J156" s="116"/>
      <c r="K156" s="116"/>
      <c r="L156" s="116"/>
      <c r="M156" s="17">
        <v>500</v>
      </c>
    </row>
    <row r="157" spans="1:13" s="4" customFormat="1" ht="15.75">
      <c r="A157" s="50">
        <v>17</v>
      </c>
      <c r="B157" s="53">
        <v>3458</v>
      </c>
      <c r="C157" s="21">
        <v>41323</v>
      </c>
      <c r="D157" s="106" t="s">
        <v>62</v>
      </c>
      <c r="E157" s="17">
        <v>1180</v>
      </c>
      <c r="F157" s="116"/>
      <c r="G157" s="116"/>
      <c r="H157" s="116"/>
      <c r="I157" s="116"/>
      <c r="J157" s="116"/>
      <c r="K157" s="116"/>
      <c r="L157" s="116"/>
      <c r="M157" s="17">
        <v>1180</v>
      </c>
    </row>
    <row r="158" spans="1:13" s="4" customFormat="1" ht="15.75">
      <c r="A158" s="50">
        <v>18</v>
      </c>
      <c r="B158" s="58">
        <v>3483</v>
      </c>
      <c r="C158" s="21">
        <v>41346</v>
      </c>
      <c r="D158" s="115" t="s">
        <v>62</v>
      </c>
      <c r="E158" s="17">
        <v>590</v>
      </c>
      <c r="F158" s="116"/>
      <c r="G158" s="116"/>
      <c r="H158" s="116"/>
      <c r="I158" s="116"/>
      <c r="J158" s="116"/>
      <c r="K158" s="116"/>
      <c r="L158" s="116"/>
      <c r="M158" s="17">
        <v>590</v>
      </c>
    </row>
    <row r="159" spans="1:13" s="4" customFormat="1" ht="15.75">
      <c r="A159" s="50">
        <v>19</v>
      </c>
      <c r="B159" s="53" t="s">
        <v>107</v>
      </c>
      <c r="C159" s="21">
        <v>41349</v>
      </c>
      <c r="D159" s="106" t="s">
        <v>63</v>
      </c>
      <c r="E159" s="17">
        <v>10620</v>
      </c>
      <c r="F159" s="116"/>
      <c r="G159" s="116"/>
      <c r="H159" s="116"/>
      <c r="I159" s="116"/>
      <c r="J159" s="116"/>
      <c r="K159" s="116"/>
      <c r="L159" s="116"/>
      <c r="M159" s="17">
        <v>10620</v>
      </c>
    </row>
    <row r="160" spans="1:13" s="4" customFormat="1" ht="15.75">
      <c r="A160" s="50">
        <v>20</v>
      </c>
      <c r="B160" s="53">
        <v>1611105</v>
      </c>
      <c r="C160" s="21">
        <v>41464</v>
      </c>
      <c r="D160" s="106" t="s">
        <v>64</v>
      </c>
      <c r="E160" s="17">
        <v>2508</v>
      </c>
      <c r="F160" s="116"/>
      <c r="G160" s="116"/>
      <c r="H160" s="116"/>
      <c r="I160" s="116"/>
      <c r="J160" s="116"/>
      <c r="K160" s="116"/>
      <c r="L160" s="116"/>
      <c r="M160" s="17">
        <v>2508</v>
      </c>
    </row>
    <row r="161" spans="1:13" s="4" customFormat="1" ht="15.75">
      <c r="A161" s="50">
        <v>21</v>
      </c>
      <c r="B161" s="58">
        <v>1611185</v>
      </c>
      <c r="C161" s="21">
        <v>41470</v>
      </c>
      <c r="D161" s="115" t="s">
        <v>64</v>
      </c>
      <c r="E161" s="17">
        <v>2356</v>
      </c>
      <c r="F161" s="116"/>
      <c r="G161" s="116"/>
      <c r="H161" s="116"/>
      <c r="I161" s="116"/>
      <c r="J161" s="116"/>
      <c r="K161" s="116"/>
      <c r="L161" s="116"/>
      <c r="M161" s="17">
        <v>2356</v>
      </c>
    </row>
    <row r="162" spans="1:13" s="4" customFormat="1" ht="15.75">
      <c r="A162" s="50">
        <v>22</v>
      </c>
      <c r="B162" s="58">
        <v>1611025</v>
      </c>
      <c r="C162" s="21">
        <v>41458</v>
      </c>
      <c r="D162" s="115" t="s">
        <v>64</v>
      </c>
      <c r="E162" s="17">
        <v>2128</v>
      </c>
      <c r="F162" s="116"/>
      <c r="G162" s="116"/>
      <c r="H162" s="116"/>
      <c r="I162" s="116"/>
      <c r="J162" s="116"/>
      <c r="K162" s="116"/>
      <c r="L162" s="116"/>
      <c r="M162" s="17">
        <v>2128</v>
      </c>
    </row>
    <row r="163" spans="1:13" s="4" customFormat="1" ht="15.75">
      <c r="A163" s="50">
        <v>23</v>
      </c>
      <c r="B163" s="58">
        <v>12408007</v>
      </c>
      <c r="C163" s="21">
        <v>41323</v>
      </c>
      <c r="D163" s="115" t="s">
        <v>65</v>
      </c>
      <c r="E163" s="17">
        <v>1000</v>
      </c>
      <c r="F163" s="116"/>
      <c r="G163" s="116"/>
      <c r="H163" s="116"/>
      <c r="I163" s="116"/>
      <c r="J163" s="116"/>
      <c r="K163" s="116"/>
      <c r="L163" s="116"/>
      <c r="M163" s="17">
        <v>1000</v>
      </c>
    </row>
    <row r="164" spans="1:13" s="4" customFormat="1" ht="15.75">
      <c r="A164" s="50">
        <v>24</v>
      </c>
      <c r="B164" s="58">
        <v>12408008</v>
      </c>
      <c r="C164" s="21">
        <v>41295</v>
      </c>
      <c r="D164" s="106" t="s">
        <v>65</v>
      </c>
      <c r="E164" s="17">
        <v>1000</v>
      </c>
      <c r="F164" s="116"/>
      <c r="G164" s="116"/>
      <c r="H164" s="116"/>
      <c r="I164" s="116"/>
      <c r="J164" s="116"/>
      <c r="K164" s="116"/>
      <c r="L164" s="116"/>
      <c r="M164" s="17">
        <v>1000</v>
      </c>
    </row>
    <row r="165" spans="1:13" s="4" customFormat="1" ht="15.75">
      <c r="A165" s="50">
        <v>25</v>
      </c>
      <c r="B165" s="53">
        <v>2828010</v>
      </c>
      <c r="C165" s="21">
        <v>41513</v>
      </c>
      <c r="D165" s="106" t="s">
        <v>68</v>
      </c>
      <c r="E165" s="17">
        <v>10000</v>
      </c>
      <c r="F165" s="116"/>
      <c r="G165" s="116"/>
      <c r="H165" s="116"/>
      <c r="I165" s="116"/>
      <c r="J165" s="116"/>
      <c r="K165" s="116"/>
      <c r="L165" s="116"/>
      <c r="M165" s="17">
        <v>10000</v>
      </c>
    </row>
    <row r="166" spans="1:13" s="4" customFormat="1" ht="15.75">
      <c r="A166" s="50">
        <v>26</v>
      </c>
      <c r="B166" s="53">
        <v>2828005</v>
      </c>
      <c r="C166" s="21">
        <v>41386</v>
      </c>
      <c r="D166" s="106" t="s">
        <v>68</v>
      </c>
      <c r="E166" s="17">
        <v>9000</v>
      </c>
      <c r="F166" s="116"/>
      <c r="G166" s="116"/>
      <c r="H166" s="116"/>
      <c r="I166" s="116"/>
      <c r="J166" s="116"/>
      <c r="K166" s="116"/>
      <c r="L166" s="116"/>
      <c r="M166" s="17">
        <v>9000</v>
      </c>
    </row>
    <row r="167" spans="1:13" s="4" customFormat="1" ht="15.75">
      <c r="A167" s="50">
        <v>27</v>
      </c>
      <c r="B167" s="53">
        <v>2828006</v>
      </c>
      <c r="C167" s="21">
        <v>41416</v>
      </c>
      <c r="D167" s="106" t="s">
        <v>68</v>
      </c>
      <c r="E167" s="17">
        <v>11000</v>
      </c>
      <c r="F167" s="116"/>
      <c r="G167" s="116"/>
      <c r="H167" s="116"/>
      <c r="I167" s="116"/>
      <c r="J167" s="116"/>
      <c r="K167" s="116"/>
      <c r="L167" s="116"/>
      <c r="M167" s="17">
        <v>11000</v>
      </c>
    </row>
    <row r="168" spans="1:13" s="4" customFormat="1" ht="15.75">
      <c r="A168" s="50">
        <v>28</v>
      </c>
      <c r="B168" s="53" t="s">
        <v>112</v>
      </c>
      <c r="C168" s="21">
        <v>41249</v>
      </c>
      <c r="D168" s="106" t="s">
        <v>69</v>
      </c>
      <c r="E168" s="17">
        <v>8120</v>
      </c>
      <c r="F168" s="116"/>
      <c r="G168" s="116"/>
      <c r="H168" s="116"/>
      <c r="I168" s="116"/>
      <c r="J168" s="116"/>
      <c r="K168" s="116"/>
      <c r="L168" s="116"/>
      <c r="M168" s="17">
        <v>8120</v>
      </c>
    </row>
    <row r="169" spans="1:13" s="4" customFormat="1" ht="15.75">
      <c r="A169" s="50">
        <v>29</v>
      </c>
      <c r="B169" s="53" t="s">
        <v>113</v>
      </c>
      <c r="C169" s="21">
        <v>41159</v>
      </c>
      <c r="D169" s="115" t="s">
        <v>69</v>
      </c>
      <c r="E169" s="17">
        <v>8120</v>
      </c>
      <c r="F169" s="116"/>
      <c r="G169" s="116"/>
      <c r="H169" s="116"/>
      <c r="I169" s="116"/>
      <c r="J169" s="116"/>
      <c r="K169" s="116"/>
      <c r="L169" s="116"/>
      <c r="M169" s="17">
        <v>8120</v>
      </c>
    </row>
    <row r="170" spans="1:13" s="4" customFormat="1" ht="15.75">
      <c r="A170" s="50">
        <v>30</v>
      </c>
      <c r="B170" s="59" t="s">
        <v>114</v>
      </c>
      <c r="C170" s="24">
        <v>41188</v>
      </c>
      <c r="D170" s="109" t="s">
        <v>69</v>
      </c>
      <c r="E170" s="101">
        <v>8120</v>
      </c>
      <c r="F170" s="116"/>
      <c r="G170" s="116"/>
      <c r="H170" s="116"/>
      <c r="I170" s="116"/>
      <c r="J170" s="116"/>
      <c r="K170" s="116"/>
      <c r="L170" s="116"/>
      <c r="M170" s="101">
        <v>8120</v>
      </c>
    </row>
    <row r="171" spans="1:13" s="4" customFormat="1" ht="15.75">
      <c r="A171" s="50">
        <v>31</v>
      </c>
      <c r="B171" s="53" t="s">
        <v>115</v>
      </c>
      <c r="C171" s="21">
        <v>41311</v>
      </c>
      <c r="D171" s="58" t="s">
        <v>69</v>
      </c>
      <c r="E171" s="17">
        <v>8260</v>
      </c>
      <c r="F171" s="116"/>
      <c r="G171" s="116"/>
      <c r="H171" s="116"/>
      <c r="I171" s="116"/>
      <c r="J171" s="116"/>
      <c r="K171" s="116"/>
      <c r="L171" s="116"/>
      <c r="M171" s="17">
        <v>8260</v>
      </c>
    </row>
    <row r="172" spans="1:13" s="4" customFormat="1" ht="15.75">
      <c r="A172" s="50">
        <v>32</v>
      </c>
      <c r="B172" s="53" t="s">
        <v>116</v>
      </c>
      <c r="C172" s="21">
        <v>41226</v>
      </c>
      <c r="D172" s="58" t="s">
        <v>69</v>
      </c>
      <c r="E172" s="17">
        <v>8120</v>
      </c>
      <c r="F172" s="117"/>
      <c r="G172" s="117"/>
      <c r="H172" s="117"/>
      <c r="I172" s="117"/>
      <c r="J172" s="117"/>
      <c r="K172" s="117"/>
      <c r="L172" s="117"/>
      <c r="M172" s="17">
        <v>8120</v>
      </c>
    </row>
    <row r="173" spans="1:13" s="4" customFormat="1" ht="15.75">
      <c r="A173" s="50">
        <v>33</v>
      </c>
      <c r="B173" s="53" t="s">
        <v>119</v>
      </c>
      <c r="C173" s="21">
        <v>41365</v>
      </c>
      <c r="D173" s="58" t="s">
        <v>70</v>
      </c>
      <c r="E173" s="17">
        <v>11328</v>
      </c>
      <c r="F173" s="117"/>
      <c r="G173" s="117"/>
      <c r="H173" s="117"/>
      <c r="I173" s="117"/>
      <c r="J173" s="117"/>
      <c r="K173" s="117"/>
      <c r="L173" s="117"/>
      <c r="M173" s="17">
        <v>11328</v>
      </c>
    </row>
    <row r="174" spans="1:13" s="4" customFormat="1" ht="15.75">
      <c r="A174" s="50">
        <v>34</v>
      </c>
      <c r="B174" s="53" t="s">
        <v>120</v>
      </c>
      <c r="C174" s="21">
        <v>41158</v>
      </c>
      <c r="D174" s="58" t="s">
        <v>70</v>
      </c>
      <c r="E174" s="17">
        <v>19859.009999999998</v>
      </c>
      <c r="F174" s="116"/>
      <c r="G174" s="116"/>
      <c r="H174" s="116"/>
      <c r="I174" s="116"/>
      <c r="J174" s="116"/>
      <c r="K174" s="116"/>
      <c r="L174" s="116"/>
      <c r="M174" s="17">
        <v>19859.009999999998</v>
      </c>
    </row>
    <row r="175" spans="1:13" s="4" customFormat="1" ht="16.5" thickBot="1">
      <c r="A175" s="50">
        <v>35</v>
      </c>
      <c r="B175" s="53" t="s">
        <v>121</v>
      </c>
      <c r="C175" s="21">
        <v>41153</v>
      </c>
      <c r="D175" s="58" t="s">
        <v>70</v>
      </c>
      <c r="E175" s="17">
        <v>11136</v>
      </c>
      <c r="F175" s="116"/>
      <c r="G175" s="116"/>
      <c r="H175" s="116"/>
      <c r="I175" s="116"/>
      <c r="J175" s="116"/>
      <c r="K175" s="116"/>
      <c r="L175" s="116"/>
      <c r="M175" s="17">
        <v>11136</v>
      </c>
    </row>
    <row r="176" spans="1:13" s="4" customFormat="1" ht="19.5" thickBot="1">
      <c r="A176" s="88"/>
      <c r="B176" s="89" t="s">
        <v>78</v>
      </c>
      <c r="C176" s="90"/>
      <c r="D176" s="146"/>
      <c r="E176" s="102">
        <f>SUM(E141:E175)</f>
        <v>402014.51</v>
      </c>
      <c r="F176" s="145"/>
      <c r="G176" s="145"/>
      <c r="H176" s="145"/>
      <c r="I176" s="145"/>
      <c r="J176" s="145"/>
      <c r="K176" s="145"/>
      <c r="L176" s="143"/>
      <c r="M176" s="144"/>
    </row>
    <row r="177" spans="1:13" s="4" customFormat="1">
      <c r="A177" s="75"/>
      <c r="B177" s="76"/>
      <c r="C177" s="77"/>
      <c r="D177" s="78"/>
      <c r="E177" s="79"/>
      <c r="F177" s="80"/>
      <c r="G177" s="80"/>
      <c r="H177" s="80"/>
      <c r="I177" s="80"/>
      <c r="J177" s="80"/>
      <c r="K177" s="80"/>
      <c r="L177" s="80"/>
      <c r="M177" s="80"/>
    </row>
    <row r="178" spans="1:13" s="4" customFormat="1">
      <c r="A178" s="75"/>
      <c r="B178" s="78"/>
      <c r="C178" s="81"/>
      <c r="D178" s="78"/>
      <c r="E178" s="79"/>
      <c r="F178" s="80"/>
      <c r="G178" s="80"/>
      <c r="H178" s="80"/>
      <c r="I178" s="80"/>
      <c r="J178" s="80"/>
      <c r="K178" s="80"/>
      <c r="L178" s="80"/>
      <c r="M178" s="80"/>
    </row>
    <row r="179" spans="1:13" s="4" customFormat="1" ht="12.75">
      <c r="A179" s="75"/>
      <c r="B179" s="80"/>
      <c r="C179" s="80"/>
      <c r="D179" s="80"/>
      <c r="E179" s="82"/>
      <c r="F179" s="80"/>
      <c r="G179" s="80"/>
      <c r="H179" s="80"/>
      <c r="I179" s="80"/>
      <c r="J179" s="80"/>
      <c r="K179" s="80"/>
      <c r="L179" s="80"/>
      <c r="M179" s="80"/>
    </row>
    <row r="180" spans="1:13" ht="16.5" thickBot="1">
      <c r="E180" s="74">
        <f>SUM(E7:E179)/2</f>
        <v>25428924.960000012</v>
      </c>
      <c r="F180" s="74">
        <f t="shared" ref="F180:L180" si="0">SUM(F7:F179)</f>
        <v>3981064.55</v>
      </c>
      <c r="G180" s="74">
        <f t="shared" si="0"/>
        <v>1086993.5099999998</v>
      </c>
      <c r="H180" s="74">
        <f t="shared" si="0"/>
        <v>12877200.469999999</v>
      </c>
      <c r="I180" s="74">
        <f t="shared" si="0"/>
        <v>828922.91</v>
      </c>
      <c r="J180" s="74">
        <f t="shared" si="0"/>
        <v>1173847.31</v>
      </c>
      <c r="K180" s="74">
        <f t="shared" si="0"/>
        <v>3744650.2</v>
      </c>
      <c r="L180" s="74">
        <f t="shared" si="0"/>
        <v>1334231.5</v>
      </c>
      <c r="M180" s="74">
        <f>SUM(M141:M179)</f>
        <v>402014.51</v>
      </c>
    </row>
    <row r="181" spans="1:13" ht="15.75" thickTop="1">
      <c r="F181" s="7"/>
    </row>
    <row r="182" spans="1:13">
      <c r="F182" s="7"/>
    </row>
    <row r="183" spans="1:13">
      <c r="F183" s="7"/>
    </row>
    <row r="184" spans="1:13">
      <c r="F184" s="7"/>
    </row>
    <row r="185" spans="1:13">
      <c r="F185" s="7"/>
      <c r="I185" s="26"/>
    </row>
    <row r="186" spans="1:13">
      <c r="F186" s="7"/>
    </row>
    <row r="187" spans="1:13">
      <c r="A187" s="8" t="s">
        <v>14</v>
      </c>
      <c r="B187" s="8"/>
      <c r="C187" s="8"/>
      <c r="D187" s="8"/>
      <c r="E187" s="27"/>
      <c r="F187" s="3"/>
      <c r="G187" s="10"/>
      <c r="H187" s="1"/>
      <c r="I187" s="1"/>
      <c r="J187" s="1"/>
      <c r="K187" s="1"/>
      <c r="L187" s="1"/>
      <c r="M187" s="1"/>
    </row>
    <row r="188" spans="1:13" ht="3" customHeight="1" thickBot="1">
      <c r="A188" s="11"/>
      <c r="B188" s="12"/>
      <c r="C188" s="12"/>
      <c r="D188" s="12"/>
      <c r="E188" s="28"/>
      <c r="F188" s="13"/>
      <c r="G188" s="10"/>
      <c r="H188" s="1"/>
      <c r="I188" s="1"/>
      <c r="J188" s="1"/>
      <c r="K188" s="1"/>
      <c r="L188" s="1"/>
      <c r="M188" s="1"/>
    </row>
    <row r="189" spans="1:13">
      <c r="A189" s="14"/>
      <c r="C189" s="2"/>
      <c r="F189" s="3"/>
      <c r="G189" s="10"/>
      <c r="H189" s="1"/>
      <c r="I189" s="1"/>
      <c r="J189" s="1"/>
      <c r="K189" s="1"/>
      <c r="L189" s="1"/>
      <c r="M189" s="1"/>
    </row>
    <row r="190" spans="1:13">
      <c r="A190" s="14"/>
      <c r="C190" s="2"/>
      <c r="D190" s="9" t="s">
        <v>15</v>
      </c>
      <c r="E190" s="83" t="s">
        <v>16</v>
      </c>
      <c r="F190" s="149" t="s">
        <v>17</v>
      </c>
      <c r="G190" s="149"/>
      <c r="H190" s="1"/>
      <c r="I190" s="1"/>
      <c r="J190" s="15"/>
      <c r="K190" s="1"/>
      <c r="L190" s="1"/>
      <c r="M190" s="1"/>
    </row>
    <row r="191" spans="1:13">
      <c r="A191" s="14"/>
      <c r="C191" s="2"/>
      <c r="D191" s="2" t="s">
        <v>6</v>
      </c>
      <c r="E191" s="84">
        <f>+F180</f>
        <v>3981064.55</v>
      </c>
      <c r="F191" s="84">
        <f>E191/E200%</f>
        <v>15.655654166514164</v>
      </c>
      <c r="G191" s="85" t="s">
        <v>151</v>
      </c>
      <c r="H191" s="1"/>
      <c r="I191" s="1"/>
      <c r="J191" s="1"/>
      <c r="K191" s="1"/>
      <c r="L191" s="1"/>
      <c r="M191" s="1"/>
    </row>
    <row r="192" spans="1:13">
      <c r="A192" s="14"/>
      <c r="C192" s="2"/>
      <c r="D192" s="2" t="s">
        <v>7</v>
      </c>
      <c r="E192" s="26">
        <f>+G180</f>
        <v>1086993.5099999998</v>
      </c>
      <c r="F192" s="26">
        <f>E192/E200%</f>
        <v>4.274634148749322</v>
      </c>
      <c r="G192" s="85" t="s">
        <v>151</v>
      </c>
      <c r="H192" s="1"/>
      <c r="I192" s="1"/>
      <c r="J192" s="1"/>
      <c r="K192" s="1"/>
      <c r="L192" s="1"/>
      <c r="M192" s="1"/>
    </row>
    <row r="193" spans="1:13">
      <c r="A193" s="14"/>
      <c r="C193" s="2"/>
      <c r="D193" s="2" t="s">
        <v>8</v>
      </c>
      <c r="E193" s="26">
        <f>+H180</f>
        <v>12877200.469999999</v>
      </c>
      <c r="F193" s="26">
        <f>E193/E200%</f>
        <v>50.63997196207071</v>
      </c>
      <c r="G193" s="85" t="s">
        <v>151</v>
      </c>
      <c r="H193" s="1"/>
      <c r="I193" s="1"/>
      <c r="J193" s="1"/>
      <c r="K193" s="1"/>
      <c r="L193" s="1"/>
      <c r="M193" s="1"/>
    </row>
    <row r="194" spans="1:13">
      <c r="A194" s="14"/>
      <c r="C194" s="2"/>
      <c r="D194" s="2" t="s">
        <v>9</v>
      </c>
      <c r="E194" s="26">
        <f>+I180</f>
        <v>828922.91</v>
      </c>
      <c r="F194" s="26">
        <f>E194/E200%</f>
        <v>3.2597638763884262</v>
      </c>
      <c r="G194" s="85" t="s">
        <v>151</v>
      </c>
      <c r="H194" s="1"/>
      <c r="I194" s="1"/>
      <c r="J194" s="1"/>
      <c r="K194" s="1"/>
      <c r="L194" s="1"/>
      <c r="M194" s="1"/>
    </row>
    <row r="195" spans="1:13">
      <c r="A195" s="14"/>
      <c r="C195" s="2"/>
      <c r="D195" s="2" t="s">
        <v>18</v>
      </c>
      <c r="E195" s="26">
        <f>+J180</f>
        <v>1173847.31</v>
      </c>
      <c r="F195" s="26">
        <f>E195/E200%</f>
        <v>4.6161892877755388</v>
      </c>
      <c r="G195" s="85" t="s">
        <v>151</v>
      </c>
      <c r="H195" s="1"/>
      <c r="I195" s="1"/>
      <c r="J195" s="1"/>
      <c r="K195" s="1"/>
      <c r="L195" s="1"/>
      <c r="M195" s="1"/>
    </row>
    <row r="196" spans="1:13">
      <c r="A196" s="14"/>
      <c r="C196" s="2"/>
      <c r="D196" s="2" t="s">
        <v>19</v>
      </c>
      <c r="E196" s="26">
        <f>+K180</f>
        <v>3744650.2</v>
      </c>
      <c r="F196" s="26">
        <f>E196/E200%</f>
        <v>14.725947738216931</v>
      </c>
      <c r="G196" s="85" t="s">
        <v>151</v>
      </c>
      <c r="H196" s="1"/>
      <c r="I196" s="1"/>
      <c r="J196" s="1"/>
      <c r="K196" s="1"/>
      <c r="L196" s="1"/>
      <c r="M196" s="1"/>
    </row>
    <row r="197" spans="1:13">
      <c r="A197" s="14"/>
      <c r="C197" s="2"/>
      <c r="D197" s="2" t="s">
        <v>20</v>
      </c>
      <c r="E197" s="26">
        <f>+L180</f>
        <v>1334231.5</v>
      </c>
      <c r="F197" s="26">
        <f>E197/E200%</f>
        <v>5.2469048616831504</v>
      </c>
      <c r="G197" s="85" t="s">
        <v>151</v>
      </c>
      <c r="H197" s="1"/>
      <c r="I197" s="1"/>
      <c r="J197" s="1"/>
      <c r="K197" s="1"/>
      <c r="L197" s="1"/>
      <c r="M197" s="1"/>
    </row>
    <row r="198" spans="1:13">
      <c r="A198" s="14"/>
      <c r="C198" s="2"/>
      <c r="D198" s="2" t="s">
        <v>13</v>
      </c>
      <c r="E198" s="26">
        <f>+M180</f>
        <v>402014.51</v>
      </c>
      <c r="F198" s="26">
        <f>E198/E200%</f>
        <v>1.5809339586017641</v>
      </c>
      <c r="G198" s="85" t="s">
        <v>151</v>
      </c>
      <c r="H198" s="1"/>
      <c r="I198" s="1"/>
      <c r="J198" s="1"/>
      <c r="K198" s="1"/>
      <c r="L198" s="1"/>
      <c r="M198" s="1"/>
    </row>
    <row r="199" spans="1:13" ht="9.75" customHeight="1">
      <c r="A199" s="14"/>
      <c r="C199" s="2"/>
      <c r="F199" s="26"/>
      <c r="G199" s="10"/>
      <c r="H199" s="1"/>
      <c r="I199" s="1"/>
      <c r="J199" s="1"/>
      <c r="K199" s="1"/>
      <c r="L199" s="1"/>
      <c r="M199" s="1"/>
    </row>
    <row r="200" spans="1:13" ht="15.75" thickBot="1">
      <c r="A200" s="14"/>
      <c r="C200" s="2"/>
      <c r="D200" s="9" t="s">
        <v>21</v>
      </c>
      <c r="E200" s="29">
        <f>E191+E192+E193+E194+E195+E196+E197+E198</f>
        <v>25428924.959999997</v>
      </c>
      <c r="F200" s="43">
        <f>SUM(F191:F199)</f>
        <v>100.00000000000001</v>
      </c>
      <c r="G200" s="86" t="s">
        <v>151</v>
      </c>
      <c r="H200" s="1"/>
      <c r="I200" s="1"/>
      <c r="J200" s="1"/>
      <c r="K200" s="1"/>
      <c r="L200" s="1"/>
      <c r="M200" s="1"/>
    </row>
    <row r="201" spans="1:13" ht="15.75" thickTop="1">
      <c r="A201" s="14"/>
      <c r="C201" s="2"/>
      <c r="F201" s="3"/>
      <c r="G201" s="10"/>
      <c r="H201" s="1"/>
      <c r="I201" s="1"/>
      <c r="J201" s="1"/>
      <c r="K201" s="1"/>
      <c r="L201" s="1"/>
      <c r="M201" s="1"/>
    </row>
    <row r="202" spans="1:13">
      <c r="A202" s="14"/>
      <c r="C202" s="2"/>
      <c r="F202" s="3"/>
      <c r="G202" s="49"/>
      <c r="H202" s="1"/>
      <c r="I202" s="1"/>
      <c r="J202" s="1"/>
      <c r="K202" s="1"/>
      <c r="L202" s="1"/>
      <c r="M202" s="1"/>
    </row>
    <row r="203" spans="1:13">
      <c r="A203" s="14"/>
      <c r="C203" s="2"/>
      <c r="F203" s="3"/>
      <c r="G203" s="49"/>
      <c r="H203" s="1"/>
      <c r="I203" s="1"/>
      <c r="J203" s="1"/>
      <c r="K203" s="1"/>
      <c r="L203" s="1"/>
      <c r="M203" s="1"/>
    </row>
    <row r="204" spans="1:13">
      <c r="A204" s="14"/>
      <c r="C204" s="2"/>
      <c r="F204" s="3"/>
      <c r="G204" s="49"/>
      <c r="H204" s="1"/>
      <c r="I204" s="1"/>
      <c r="J204" s="1"/>
      <c r="K204" s="1"/>
      <c r="L204" s="1"/>
      <c r="M204" s="1"/>
    </row>
    <row r="205" spans="1:13">
      <c r="A205" s="14"/>
      <c r="C205" s="2"/>
      <c r="F205" s="3"/>
      <c r="G205" s="49"/>
      <c r="H205" s="1"/>
      <c r="I205" s="1"/>
      <c r="J205" s="1"/>
      <c r="K205" s="1"/>
      <c r="L205" s="1"/>
      <c r="M205" s="1"/>
    </row>
    <row r="206" spans="1:13">
      <c r="A206" s="14"/>
      <c r="C206" s="2"/>
      <c r="F206" s="3"/>
      <c r="G206" s="49"/>
      <c r="H206" s="1"/>
      <c r="I206" s="1"/>
      <c r="J206" s="1"/>
      <c r="K206" s="1"/>
      <c r="L206" s="1"/>
      <c r="M206" s="1"/>
    </row>
    <row r="207" spans="1:13">
      <c r="A207" s="14"/>
      <c r="C207" s="2"/>
      <c r="F207" s="3"/>
      <c r="G207" s="49"/>
      <c r="H207" s="1"/>
      <c r="I207" s="1"/>
      <c r="J207" s="1"/>
      <c r="K207" s="1"/>
      <c r="L207" s="1"/>
      <c r="M207" s="1"/>
    </row>
    <row r="208" spans="1:13">
      <c r="A208" s="14"/>
      <c r="C208" s="2"/>
      <c r="F208" s="3"/>
      <c r="G208" s="49"/>
      <c r="H208" s="1"/>
      <c r="I208" s="1"/>
      <c r="J208" s="1"/>
      <c r="K208" s="1"/>
      <c r="L208" s="1"/>
      <c r="M208" s="1"/>
    </row>
  </sheetData>
  <mergeCells count="3">
    <mergeCell ref="A2:M2"/>
    <mergeCell ref="A3:M3"/>
    <mergeCell ref="F190:G190"/>
  </mergeCells>
  <pageMargins left="0.39370078740157483" right="0.31496062992125984" top="0.55118110236220474" bottom="0.47244094488188981" header="0.31496062992125984" footer="0.31496062992125984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M28"/>
  <sheetViews>
    <sheetView topLeftCell="A10" workbookViewId="0">
      <selection activeCell="M13" sqref="M13"/>
    </sheetView>
  </sheetViews>
  <sheetFormatPr defaultColWidth="11.42578125" defaultRowHeight="15"/>
  <cols>
    <col min="1" max="1" width="6.42578125" customWidth="1"/>
    <col min="3" max="3" width="16.28515625" customWidth="1"/>
    <col min="4" max="4" width="17" customWidth="1"/>
    <col min="5" max="5" width="15.140625" customWidth="1"/>
    <col min="6" max="6" width="15.42578125" customWidth="1"/>
    <col min="7" max="7" width="16.140625" customWidth="1"/>
    <col min="8" max="8" width="5.42578125" customWidth="1"/>
    <col min="9" max="9" width="16.28515625" customWidth="1"/>
    <col min="10" max="10" width="15" bestFit="1" customWidth="1"/>
    <col min="11" max="11" width="17.7109375" customWidth="1"/>
    <col min="13" max="13" width="13.140625" bestFit="1" customWidth="1"/>
  </cols>
  <sheetData>
    <row r="2" spans="2:11">
      <c r="B2" s="30"/>
      <c r="C2" s="31"/>
      <c r="D2" s="31"/>
      <c r="E2" s="31"/>
      <c r="F2" s="31"/>
      <c r="G2" s="31"/>
      <c r="H2" s="31"/>
      <c r="I2" s="31"/>
      <c r="J2" s="32"/>
    </row>
    <row r="3" spans="2:11">
      <c r="B3" s="33"/>
      <c r="C3" s="34"/>
      <c r="D3" s="34"/>
      <c r="E3" s="34"/>
      <c r="F3" s="34"/>
      <c r="G3" s="34"/>
      <c r="H3" s="34"/>
      <c r="I3" s="34"/>
      <c r="J3" s="35"/>
    </row>
    <row r="4" spans="2:11" ht="18.75">
      <c r="B4" s="150" t="s">
        <v>137</v>
      </c>
      <c r="C4" s="151"/>
      <c r="D4" s="151"/>
      <c r="E4" s="151"/>
      <c r="F4" s="151"/>
      <c r="G4" s="151"/>
      <c r="H4" s="151"/>
      <c r="I4" s="34"/>
      <c r="J4" s="35"/>
    </row>
    <row r="5" spans="2:11">
      <c r="B5" s="33"/>
      <c r="C5" s="34"/>
      <c r="D5" s="34"/>
      <c r="E5" s="34"/>
      <c r="F5" s="34"/>
      <c r="G5" s="34"/>
      <c r="H5" s="34"/>
      <c r="I5" s="34"/>
      <c r="J5" s="35"/>
    </row>
    <row r="6" spans="2:11" ht="15" customHeight="1">
      <c r="B6" s="152" t="s">
        <v>138</v>
      </c>
      <c r="C6" s="153"/>
      <c r="D6" s="153"/>
      <c r="E6" s="153"/>
      <c r="F6" s="153"/>
      <c r="G6" s="153"/>
      <c r="H6" s="153"/>
      <c r="I6" s="34"/>
      <c r="J6" s="35"/>
    </row>
    <row r="7" spans="2:11">
      <c r="B7" s="33"/>
      <c r="C7" s="34"/>
      <c r="D7" s="34"/>
      <c r="E7" s="34"/>
      <c r="F7" s="34"/>
      <c r="G7" s="34"/>
      <c r="H7" s="34"/>
      <c r="I7" s="34"/>
      <c r="J7" s="35"/>
    </row>
    <row r="8" spans="2:11">
      <c r="B8" s="36"/>
      <c r="C8" s="34"/>
      <c r="D8" s="34"/>
      <c r="E8" s="34"/>
      <c r="F8" s="34"/>
      <c r="G8" s="37"/>
      <c r="H8" s="34"/>
      <c r="I8" s="34"/>
      <c r="J8" s="35"/>
    </row>
    <row r="9" spans="2:11">
      <c r="B9" s="154">
        <v>42310</v>
      </c>
      <c r="C9" s="155"/>
      <c r="D9" s="155"/>
      <c r="E9" s="155"/>
      <c r="F9" s="155"/>
      <c r="G9" s="155"/>
      <c r="H9" s="155"/>
      <c r="I9" s="34"/>
      <c r="J9" s="35"/>
    </row>
    <row r="10" spans="2:11">
      <c r="B10" s="33"/>
      <c r="C10" s="34"/>
      <c r="D10" s="34"/>
      <c r="E10" s="34"/>
      <c r="F10" s="38"/>
      <c r="G10" s="34"/>
      <c r="H10" s="34"/>
      <c r="I10" s="34"/>
      <c r="J10" s="35"/>
    </row>
    <row r="11" spans="2:11">
      <c r="B11" s="33"/>
      <c r="C11" s="34"/>
      <c r="D11" s="34"/>
      <c r="E11" s="34"/>
      <c r="F11" s="38"/>
      <c r="G11" s="34"/>
      <c r="H11" s="34"/>
      <c r="I11" s="34"/>
      <c r="J11" s="35"/>
      <c r="K11" s="39"/>
    </row>
    <row r="12" spans="2:11">
      <c r="B12" s="40" t="s">
        <v>139</v>
      </c>
      <c r="C12" s="34"/>
      <c r="D12" s="91">
        <f>C23+E23+G23+J23+C25+E25+G25+J25</f>
        <v>25428924.959999997</v>
      </c>
      <c r="E12" s="42"/>
      <c r="F12" s="38"/>
      <c r="G12" s="34"/>
      <c r="H12" s="34"/>
      <c r="I12" s="34"/>
      <c r="J12" s="35"/>
    </row>
    <row r="13" spans="2:11">
      <c r="B13" s="40" t="s">
        <v>140</v>
      </c>
      <c r="C13" s="34"/>
      <c r="D13" s="34"/>
      <c r="E13" s="34"/>
      <c r="F13" s="42"/>
      <c r="G13" s="34"/>
      <c r="H13" s="34"/>
      <c r="I13" s="34"/>
      <c r="J13" s="35"/>
    </row>
    <row r="14" spans="2:11">
      <c r="B14" s="40" t="s">
        <v>141</v>
      </c>
      <c r="C14" s="34"/>
      <c r="D14" s="41">
        <v>21247367.620000001</v>
      </c>
      <c r="E14" s="34"/>
      <c r="F14" s="38"/>
      <c r="G14" s="34"/>
      <c r="H14" s="34"/>
      <c r="I14" s="34"/>
      <c r="J14" s="94"/>
      <c r="K14" s="42"/>
    </row>
    <row r="15" spans="2:11">
      <c r="B15" s="33"/>
      <c r="C15" s="34"/>
      <c r="D15" s="34"/>
      <c r="E15" s="34"/>
      <c r="F15" s="38"/>
      <c r="G15" s="34"/>
      <c r="H15" s="34"/>
      <c r="I15" s="34"/>
      <c r="J15" s="94"/>
    </row>
    <row r="16" spans="2:11">
      <c r="B16" s="40" t="s">
        <v>142</v>
      </c>
      <c r="C16" s="34"/>
      <c r="D16" s="43">
        <f>D12-D14</f>
        <v>4181557.3399999961</v>
      </c>
      <c r="E16" s="34"/>
      <c r="F16" s="38"/>
      <c r="G16" s="34"/>
      <c r="H16" s="34"/>
      <c r="I16" s="34"/>
      <c r="J16" s="95"/>
    </row>
    <row r="17" spans="2:13">
      <c r="B17" s="40"/>
      <c r="C17" s="34"/>
      <c r="D17" s="34"/>
      <c r="E17" s="34"/>
      <c r="F17" s="38"/>
      <c r="G17" s="34"/>
      <c r="H17" s="34"/>
      <c r="I17" s="34"/>
      <c r="J17" s="95"/>
      <c r="K17" s="44"/>
    </row>
    <row r="18" spans="2:13">
      <c r="B18" s="40" t="s">
        <v>143</v>
      </c>
      <c r="C18" s="45"/>
      <c r="D18" s="34"/>
      <c r="E18" s="34"/>
      <c r="F18" s="38"/>
      <c r="G18" s="34"/>
      <c r="H18" s="34"/>
      <c r="I18" s="34"/>
      <c r="J18" s="95"/>
      <c r="K18" s="44"/>
      <c r="M18" s="39"/>
    </row>
    <row r="19" spans="2:13">
      <c r="B19" s="40" t="s">
        <v>144</v>
      </c>
      <c r="C19" s="34"/>
      <c r="D19" s="34"/>
      <c r="E19" s="34"/>
      <c r="F19" s="38"/>
      <c r="G19" s="34"/>
      <c r="H19" s="34"/>
      <c r="I19" s="34"/>
      <c r="J19" s="95"/>
    </row>
    <row r="20" spans="2:13">
      <c r="B20" s="40"/>
      <c r="C20" s="34"/>
      <c r="D20" s="34"/>
      <c r="E20" s="34"/>
      <c r="F20" s="38"/>
      <c r="G20" s="34"/>
      <c r="H20" s="34"/>
      <c r="I20" s="34"/>
      <c r="J20" s="95"/>
    </row>
    <row r="21" spans="2:13">
      <c r="B21" s="40"/>
      <c r="C21" s="92"/>
      <c r="D21" s="93" t="s">
        <v>145</v>
      </c>
      <c r="E21" s="93"/>
      <c r="F21" s="46"/>
      <c r="G21" s="34"/>
      <c r="H21" s="34"/>
      <c r="I21" s="34"/>
      <c r="J21" s="94"/>
    </row>
    <row r="22" spans="2:13">
      <c r="B22" s="40"/>
      <c r="C22" s="34"/>
      <c r="D22" s="34"/>
      <c r="E22" s="34"/>
      <c r="F22" s="38"/>
      <c r="G22" s="34"/>
      <c r="H22" s="34"/>
      <c r="I22" s="34"/>
      <c r="J22" s="95"/>
    </row>
    <row r="23" spans="2:13">
      <c r="B23" s="40" t="s">
        <v>150</v>
      </c>
      <c r="C23" s="100">
        <f>+CxPexportadoAntiguedadSaldo!E191</f>
        <v>3981064.55</v>
      </c>
      <c r="D23" s="37" t="s">
        <v>146</v>
      </c>
      <c r="E23" s="100">
        <f>+CxPexportadoAntiguedadSaldo!E192</f>
        <v>1086993.5099999998</v>
      </c>
      <c r="F23" s="87" t="s">
        <v>147</v>
      </c>
      <c r="G23" s="100">
        <f>+CxPexportadoAntiguedadSaldo!E193</f>
        <v>12877200.469999999</v>
      </c>
      <c r="H23" s="34"/>
      <c r="I23" s="103" t="s">
        <v>12</v>
      </c>
      <c r="J23" s="98">
        <f>+CxPexportadoAntiguedadSaldo!E197</f>
        <v>1334231.5</v>
      </c>
      <c r="K23" s="44"/>
    </row>
    <row r="24" spans="2:13">
      <c r="B24" s="40"/>
      <c r="C24" s="47"/>
      <c r="D24" s="34"/>
      <c r="E24" s="48"/>
      <c r="F24" s="38"/>
      <c r="G24" s="48"/>
      <c r="H24" s="34"/>
      <c r="I24" s="34"/>
      <c r="J24" s="95"/>
    </row>
    <row r="25" spans="2:13" ht="26.25">
      <c r="B25" s="40" t="s">
        <v>148</v>
      </c>
      <c r="C25" s="100">
        <f>+CxPexportadoAntiguedadSaldo!E194</f>
        <v>828922.91</v>
      </c>
      <c r="D25" s="37" t="s">
        <v>152</v>
      </c>
      <c r="E25" s="91">
        <f>+CxPexportadoAntiguedadSaldo!E195</f>
        <v>1173847.31</v>
      </c>
      <c r="F25" s="87" t="s">
        <v>153</v>
      </c>
      <c r="G25" s="91">
        <f>+CxPexportadoAntiguedadSaldo!E196</f>
        <v>3744650.2</v>
      </c>
      <c r="H25" s="34"/>
      <c r="I25" s="104" t="s">
        <v>13</v>
      </c>
      <c r="J25" s="99">
        <f>+CxPexportadoAntiguedadSaldo!E198</f>
        <v>402014.51</v>
      </c>
    </row>
    <row r="26" spans="2:13">
      <c r="B26" s="33"/>
      <c r="C26" s="34"/>
      <c r="D26" s="34"/>
      <c r="E26" s="34"/>
      <c r="F26" s="38"/>
      <c r="G26" s="34"/>
      <c r="H26" s="34"/>
      <c r="I26" s="34"/>
      <c r="J26" s="35"/>
    </row>
    <row r="27" spans="2:13">
      <c r="B27" s="156" t="s">
        <v>149</v>
      </c>
      <c r="C27" s="157"/>
      <c r="D27" s="157"/>
      <c r="E27" s="157"/>
      <c r="F27" s="157"/>
      <c r="G27" s="157"/>
      <c r="H27" s="157"/>
      <c r="I27" s="96"/>
      <c r="J27" s="97"/>
    </row>
    <row r="28" spans="2:13">
      <c r="K28" s="44"/>
    </row>
  </sheetData>
  <mergeCells count="4">
    <mergeCell ref="B4:H4"/>
    <mergeCell ref="B6:H6"/>
    <mergeCell ref="B9:H9"/>
    <mergeCell ref="B27:H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CxPexportadoAntiguedadSaldo</vt:lpstr>
      <vt:lpstr>Hoja1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Lopez</dc:creator>
  <cp:lastModifiedBy>junilka_grullon</cp:lastModifiedBy>
  <cp:lastPrinted>2015-09-04T16:34:27Z</cp:lastPrinted>
  <dcterms:created xsi:type="dcterms:W3CDTF">2015-08-04T12:54:24Z</dcterms:created>
  <dcterms:modified xsi:type="dcterms:W3CDTF">2015-11-24T18:53:48Z</dcterms:modified>
</cp:coreProperties>
</file>